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aldata\d\Documents and Settings\Pavlisková\Dokumenty\Rozpočty\MÚ Kopřivnice\KOPARK\úpravy\"/>
    </mc:Choice>
  </mc:AlternateContent>
  <bookViews>
    <workbookView xWindow="0" yWindow="0" windowWidth="0" windowHeight="0"/>
  </bookViews>
  <sheets>
    <sheet name="Rekapitulace stavby" sheetId="1" r:id="rId1"/>
    <sheet name="SO01_N - Příprava území -..." sheetId="2" r:id="rId2"/>
    <sheet name="SO02_N - Parkovací stání,..." sheetId="3" r:id="rId3"/>
    <sheet name="SO03_N - Odvodnění zpevně..." sheetId="4" r:id="rId4"/>
    <sheet name="SO04_Z - Zasakovací objek..." sheetId="5" r:id="rId5"/>
    <sheet name="SO05_N - KTÚ - nezpůsobil..." sheetId="6" r:id="rId6"/>
    <sheet name="VRN1 - Vedlejší rozpočtov...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'SO01_N - Příprava území -...'!$C$86:$K$280</definedName>
    <definedName name="_xlnm.Print_Area" localSheetId="1">'SO01_N - Příprava území -...'!$C$45:$J$68,'SO01_N - Příprava území -...'!$C$74:$J$280</definedName>
    <definedName name="_xlnm.Print_Titles" localSheetId="1">'SO01_N - Příprava území -...'!$86:$86</definedName>
    <definedName name="_xlnm._FilterDatabase" localSheetId="2" hidden="1">'SO02_N - Parkovací stání,...'!$C$87:$K$349</definedName>
    <definedName name="_xlnm.Print_Area" localSheetId="2">'SO02_N - Parkovací stání,...'!$C$45:$J$69,'SO02_N - Parkovací stání,...'!$C$75:$J$349</definedName>
    <definedName name="_xlnm.Print_Titles" localSheetId="2">'SO02_N - Parkovací stání,...'!$87:$87</definedName>
    <definedName name="_xlnm._FilterDatabase" localSheetId="3" hidden="1">'SO03_N - Odvodnění zpevně...'!$C$86:$K$211</definedName>
    <definedName name="_xlnm.Print_Area" localSheetId="3">'SO03_N - Odvodnění zpevně...'!$C$45:$J$68,'SO03_N - Odvodnění zpevně...'!$C$74:$J$211</definedName>
    <definedName name="_xlnm.Print_Titles" localSheetId="3">'SO03_N - Odvodnění zpevně...'!$86:$86</definedName>
    <definedName name="_xlnm._FilterDatabase" localSheetId="4" hidden="1">'SO04_Z - Zasakovací objek...'!$C$84:$K$375</definedName>
    <definedName name="_xlnm.Print_Area" localSheetId="4">'SO04_Z - Zasakovací objek...'!$C$45:$J$66,'SO04_Z - Zasakovací objek...'!$C$72:$J$375</definedName>
    <definedName name="_xlnm.Print_Titles" localSheetId="4">'SO04_Z - Zasakovací objek...'!$84:$84</definedName>
    <definedName name="_xlnm._FilterDatabase" localSheetId="5" hidden="1">'SO05_N - KTÚ - nezpůsobil...'!$C$82:$K$175</definedName>
    <definedName name="_xlnm.Print_Area" localSheetId="5">'SO05_N - KTÚ - nezpůsobil...'!$C$45:$J$64,'SO05_N - KTÚ - nezpůsobil...'!$C$70:$J$175</definedName>
    <definedName name="_xlnm.Print_Titles" localSheetId="5">'SO05_N - KTÚ - nezpůsobil...'!$82:$82</definedName>
    <definedName name="_xlnm._FilterDatabase" localSheetId="6" hidden="1">'VRN1 - Vedlejší rozpočtov...'!$C$87:$K$149</definedName>
    <definedName name="_xlnm.Print_Area" localSheetId="6">'VRN1 - Vedlejší rozpočtov...'!$C$45:$J$69,'VRN1 - Vedlejší rozpočtov...'!$C$75:$J$149</definedName>
    <definedName name="_xlnm.Print_Titles" localSheetId="6">'VRN1 - Vedlejší rozpočtov...'!$87:$87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6" r="J37"/>
  <c r="J36"/>
  <c i="1" r="AY59"/>
  <c i="6" r="J35"/>
  <c i="1" r="AX59"/>
  <c i="6" r="BI174"/>
  <c r="BH174"/>
  <c r="BG174"/>
  <c r="BF174"/>
  <c r="T174"/>
  <c r="T173"/>
  <c r="R174"/>
  <c r="R173"/>
  <c r="P174"/>
  <c r="P173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3"/>
  <c r="BH133"/>
  <c r="BG133"/>
  <c r="BF133"/>
  <c r="T133"/>
  <c r="R133"/>
  <c r="P133"/>
  <c r="BI124"/>
  <c r="BH124"/>
  <c r="BG124"/>
  <c r="BF124"/>
  <c r="T124"/>
  <c r="R124"/>
  <c r="P124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5" r="J37"/>
  <c r="J36"/>
  <c i="1" r="AY58"/>
  <c i="5" r="J35"/>
  <c i="1" r="AX58"/>
  <c i="5" r="BI374"/>
  <c r="BH374"/>
  <c r="BG374"/>
  <c r="BF374"/>
  <c r="T374"/>
  <c r="T373"/>
  <c r="R374"/>
  <c r="R373"/>
  <c r="P374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R348"/>
  <c r="P348"/>
  <c r="BI343"/>
  <c r="BH343"/>
  <c r="BG343"/>
  <c r="BF343"/>
  <c r="T343"/>
  <c r="T342"/>
  <c r="R343"/>
  <c r="R342"/>
  <c r="P343"/>
  <c r="P342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49"/>
  <c r="BH249"/>
  <c r="BG249"/>
  <c r="BF249"/>
  <c r="T249"/>
  <c r="R249"/>
  <c r="P249"/>
  <c r="BI245"/>
  <c r="BH245"/>
  <c r="BG245"/>
  <c r="BF245"/>
  <c r="T245"/>
  <c r="R245"/>
  <c r="P245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4"/>
  <c r="BH164"/>
  <c r="BG164"/>
  <c r="BF164"/>
  <c r="T164"/>
  <c r="R164"/>
  <c r="P164"/>
  <c r="BI161"/>
  <c r="BH161"/>
  <c r="BG161"/>
  <c r="BF161"/>
  <c r="T161"/>
  <c r="R161"/>
  <c r="P161"/>
  <c r="BI153"/>
  <c r="BH153"/>
  <c r="BG153"/>
  <c r="BF153"/>
  <c r="T153"/>
  <c r="R153"/>
  <c r="P153"/>
  <c r="BI144"/>
  <c r="BH144"/>
  <c r="BG144"/>
  <c r="BF144"/>
  <c r="T144"/>
  <c r="R144"/>
  <c r="P144"/>
  <c r="BI135"/>
  <c r="BH135"/>
  <c r="BG135"/>
  <c r="BF135"/>
  <c r="T135"/>
  <c r="R135"/>
  <c r="P135"/>
  <c r="BI131"/>
  <c r="BH131"/>
  <c r="BG131"/>
  <c r="BF131"/>
  <c r="T131"/>
  <c r="R131"/>
  <c r="P131"/>
  <c r="BI116"/>
  <c r="BH116"/>
  <c r="BG116"/>
  <c r="BF116"/>
  <c r="T116"/>
  <c r="R116"/>
  <c r="P116"/>
  <c r="BI109"/>
  <c r="BH109"/>
  <c r="BG109"/>
  <c r="BF109"/>
  <c r="T109"/>
  <c r="R109"/>
  <c r="P109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4" r="J37"/>
  <c r="J36"/>
  <c i="1" r="AY57"/>
  <c i="4" r="J35"/>
  <c i="1" r="AX57"/>
  <c i="4"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T160"/>
  <c r="R161"/>
  <c r="R160"/>
  <c r="P161"/>
  <c r="P160"/>
  <c r="BI157"/>
  <c r="BH157"/>
  <c r="BG157"/>
  <c r="BF157"/>
  <c r="T157"/>
  <c r="R157"/>
  <c r="P157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6"/>
  <c r="BH106"/>
  <c r="BG106"/>
  <c r="BF106"/>
  <c r="T106"/>
  <c r="R106"/>
  <c r="P106"/>
  <c r="BI104"/>
  <c r="BH104"/>
  <c r="BG104"/>
  <c r="BF104"/>
  <c r="T104"/>
  <c r="R104"/>
  <c r="P104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3" r="J37"/>
  <c r="J36"/>
  <c i="1" r="AY56"/>
  <c i="3" r="J35"/>
  <c i="1" r="AX56"/>
  <c i="3"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1"/>
  <c r="BH341"/>
  <c r="BG341"/>
  <c r="BF341"/>
  <c r="T341"/>
  <c r="T340"/>
  <c r="R341"/>
  <c r="R340"/>
  <c r="P341"/>
  <c r="P340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2"/>
  <c r="BH312"/>
  <c r="BG312"/>
  <c r="BF312"/>
  <c r="T312"/>
  <c r="R312"/>
  <c r="P312"/>
  <c r="BI310"/>
  <c r="BH310"/>
  <c r="BG310"/>
  <c r="BF310"/>
  <c r="T310"/>
  <c r="R310"/>
  <c r="P310"/>
  <c r="BI305"/>
  <c r="BH305"/>
  <c r="BG305"/>
  <c r="BF305"/>
  <c r="T305"/>
  <c r="R305"/>
  <c r="P305"/>
  <c r="BI303"/>
  <c r="BH303"/>
  <c r="BG303"/>
  <c r="BF303"/>
  <c r="T303"/>
  <c r="R303"/>
  <c r="P303"/>
  <c r="BI296"/>
  <c r="BH296"/>
  <c r="BG296"/>
  <c r="BF296"/>
  <c r="T296"/>
  <c r="R296"/>
  <c r="P296"/>
  <c r="BI294"/>
  <c r="BH294"/>
  <c r="BG294"/>
  <c r="BF294"/>
  <c r="T294"/>
  <c r="R294"/>
  <c r="P294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193"/>
  <c r="BH193"/>
  <c r="BG193"/>
  <c r="BF193"/>
  <c r="T193"/>
  <c r="R193"/>
  <c r="P193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47"/>
  <c r="BH147"/>
  <c r="BG147"/>
  <c r="BF147"/>
  <c r="T147"/>
  <c r="R147"/>
  <c r="P147"/>
  <c r="BI144"/>
  <c r="BH144"/>
  <c r="BG144"/>
  <c r="BF144"/>
  <c r="T144"/>
  <c r="R144"/>
  <c r="P144"/>
  <c r="BI132"/>
  <c r="BH132"/>
  <c r="BG132"/>
  <c r="BF132"/>
  <c r="T132"/>
  <c r="R132"/>
  <c r="P132"/>
  <c r="BI130"/>
  <c r="BH130"/>
  <c r="BG130"/>
  <c r="BF130"/>
  <c r="T130"/>
  <c r="R130"/>
  <c r="P130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48"/>
  <c i="2" r="J37"/>
  <c r="J36"/>
  <c i="1" r="AY55"/>
  <c i="2" r="J35"/>
  <c i="1" r="AX55"/>
  <c i="2"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T270"/>
  <c r="R271"/>
  <c r="R270"/>
  <c r="P271"/>
  <c r="P270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2"/>
  <c r="BH242"/>
  <c r="BG242"/>
  <c r="BF242"/>
  <c r="T242"/>
  <c r="R242"/>
  <c r="P242"/>
  <c r="BI235"/>
  <c r="BH235"/>
  <c r="BG235"/>
  <c r="BF235"/>
  <c r="T235"/>
  <c r="R235"/>
  <c r="P235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BI120"/>
  <c r="BH120"/>
  <c r="BG120"/>
  <c r="BF120"/>
  <c r="T120"/>
  <c r="R120"/>
  <c r="P120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BK261"/>
  <c r="BK230"/>
  <c r="BK213"/>
  <c r="J192"/>
  <c r="J162"/>
  <c r="BK120"/>
  <c r="BK279"/>
  <c r="J257"/>
  <c r="J227"/>
  <c r="J213"/>
  <c r="J202"/>
  <c r="J177"/>
  <c r="J164"/>
  <c r="J146"/>
  <c r="BK127"/>
  <c r="BK109"/>
  <c r="J279"/>
  <c r="J249"/>
  <c r="J226"/>
  <c r="BK218"/>
  <c r="BK209"/>
  <c r="J197"/>
  <c r="J189"/>
  <c r="J113"/>
  <c r="BK212"/>
  <c r="J199"/>
  <c r="BK177"/>
  <c r="BK164"/>
  <c r="BK105"/>
  <c i="3" r="BK341"/>
  <c r="J312"/>
  <c r="BK284"/>
  <c r="BK260"/>
  <c r="J211"/>
  <c r="J162"/>
  <c r="BK347"/>
  <c r="J345"/>
  <c r="BK319"/>
  <c r="J294"/>
  <c r="J265"/>
  <c r="J250"/>
  <c r="BK193"/>
  <c r="BK165"/>
  <c r="BK144"/>
  <c r="J328"/>
  <c r="J310"/>
  <c r="BK273"/>
  <c r="J248"/>
  <c r="J222"/>
  <c r="BK182"/>
  <c r="BK130"/>
  <c r="BK305"/>
  <c r="J287"/>
  <c r="BK256"/>
  <c r="J228"/>
  <c r="J193"/>
  <c r="BK132"/>
  <c r="BK91"/>
  <c i="4" r="BK202"/>
  <c r="J161"/>
  <c r="J144"/>
  <c r="BK106"/>
  <c r="BK93"/>
  <c r="BK193"/>
  <c r="BK186"/>
  <c r="J179"/>
  <c r="J120"/>
  <c r="J200"/>
  <c r="J189"/>
  <c r="J177"/>
  <c r="BK161"/>
  <c r="J134"/>
  <c r="BK95"/>
  <c r="J202"/>
  <c r="BK173"/>
  <c r="J147"/>
  <c r="J93"/>
  <c i="5" r="J348"/>
  <c r="BK334"/>
  <c r="J323"/>
  <c r="BK287"/>
  <c r="BK229"/>
  <c r="BK210"/>
  <c r="J197"/>
  <c r="BK173"/>
  <c r="J88"/>
  <c r="J363"/>
  <c r="BK343"/>
  <c r="J331"/>
  <c r="BK323"/>
  <c r="J315"/>
  <c r="J294"/>
  <c r="J268"/>
  <c r="J221"/>
  <c r="J191"/>
  <c r="J173"/>
  <c r="BK153"/>
  <c r="BK109"/>
  <c r="BK371"/>
  <c r="J327"/>
  <c r="J319"/>
  <c r="BK311"/>
  <c r="BK268"/>
  <c r="BK217"/>
  <c r="J179"/>
  <c r="J135"/>
  <c r="BK281"/>
  <c r="BK221"/>
  <c r="BK176"/>
  <c r="J109"/>
  <c i="6" r="BK163"/>
  <c r="J142"/>
  <c r="BK111"/>
  <c r="J174"/>
  <c r="BK150"/>
  <c r="J115"/>
  <c r="BK154"/>
  <c r="BK115"/>
  <c r="J86"/>
  <c i="7" r="BK145"/>
  <c r="J138"/>
  <c r="BK135"/>
  <c r="BK126"/>
  <c r="BK105"/>
  <c r="J93"/>
  <c r="BK148"/>
  <c r="BK141"/>
  <c r="J135"/>
  <c r="BK128"/>
  <c r="BK124"/>
  <c r="BK111"/>
  <c r="J148"/>
  <c r="J128"/>
  <c r="J107"/>
  <c r="BK146"/>
  <c r="J142"/>
  <c r="J109"/>
  <c i="2" r="BK271"/>
  <c r="BK249"/>
  <c r="BK225"/>
  <c r="BK210"/>
  <c r="BK191"/>
  <c r="J138"/>
  <c r="J94"/>
  <c r="J271"/>
  <c r="BK235"/>
  <c r="BK223"/>
  <c r="J207"/>
  <c r="BK200"/>
  <c r="J181"/>
  <c r="BK168"/>
  <c r="J142"/>
  <c r="BK113"/>
  <c r="BK94"/>
  <c r="J261"/>
  <c r="BK247"/>
  <c r="J225"/>
  <c r="J216"/>
  <c r="BK202"/>
  <c r="BK192"/>
  <c r="BK186"/>
  <c r="BK221"/>
  <c r="J210"/>
  <c r="BK197"/>
  <c r="J171"/>
  <c r="BK138"/>
  <c i="1" r="AS54"/>
  <c i="3" r="BK248"/>
  <c r="BK206"/>
  <c r="J172"/>
  <c r="BK104"/>
  <c r="J347"/>
  <c r="BK328"/>
  <c r="BK312"/>
  <c r="J303"/>
  <c r="J273"/>
  <c r="J256"/>
  <c r="BK211"/>
  <c r="BK162"/>
  <c r="J132"/>
  <c r="J91"/>
  <c r="J322"/>
  <c r="J284"/>
  <c r="BK265"/>
  <c r="BK241"/>
  <c r="BK226"/>
  <c r="J206"/>
  <c r="BK147"/>
  <c r="BK326"/>
  <c r="J289"/>
  <c r="BK259"/>
  <c r="BK230"/>
  <c r="J215"/>
  <c r="BK168"/>
  <c r="J111"/>
  <c i="4" r="J207"/>
  <c r="J184"/>
  <c r="J173"/>
  <c r="BK134"/>
  <c r="BK113"/>
  <c r="BK90"/>
  <c r="BK204"/>
  <c r="BK184"/>
  <c r="BK181"/>
  <c r="BK125"/>
  <c r="BK208"/>
  <c r="J188"/>
  <c r="BK171"/>
  <c r="BK147"/>
  <c r="J130"/>
  <c r="J104"/>
  <c r="J204"/>
  <c r="J171"/>
  <c r="BK144"/>
  <c r="J90"/>
  <c i="5" r="BK352"/>
  <c r="J339"/>
  <c r="J329"/>
  <c r="BK315"/>
  <c r="J249"/>
  <c r="J206"/>
  <c r="BK191"/>
  <c r="BK116"/>
  <c r="BK368"/>
  <c r="J355"/>
  <c r="J334"/>
  <c r="BK327"/>
  <c r="BK317"/>
  <c r="BK307"/>
  <c r="J290"/>
  <c r="BK261"/>
  <c r="J229"/>
  <c r="BK195"/>
  <c r="BK179"/>
  <c r="BK135"/>
  <c r="BK101"/>
  <c r="J366"/>
  <c r="BK355"/>
  <c r="BK322"/>
  <c r="J317"/>
  <c r="BK290"/>
  <c r="J245"/>
  <c r="J185"/>
  <c r="J144"/>
  <c r="J92"/>
  <c r="BK223"/>
  <c r="BK206"/>
  <c r="J153"/>
  <c i="6" r="BK174"/>
  <c r="J156"/>
  <c r="J124"/>
  <c r="BK95"/>
  <c r="BK156"/>
  <c r="J133"/>
  <c r="J168"/>
  <c r="BK145"/>
  <c r="J109"/>
  <c r="J34"/>
  <c i="7" r="BK107"/>
  <c r="BK143"/>
  <c r="J124"/>
  <c r="BK109"/>
  <c r="J96"/>
  <c r="J143"/>
  <c r="BK98"/>
  <c i="2" r="J253"/>
  <c r="BK242"/>
  <c r="BK216"/>
  <c r="BK199"/>
  <c r="BK183"/>
  <c r="BK131"/>
  <c r="J98"/>
  <c r="BK264"/>
  <c r="J230"/>
  <c r="J218"/>
  <c r="J206"/>
  <c r="J186"/>
  <c r="J174"/>
  <c r="J150"/>
  <c r="J131"/>
  <c r="J105"/>
  <c r="J90"/>
  <c r="BK257"/>
  <c r="J235"/>
  <c r="J223"/>
  <c r="J215"/>
  <c r="BK207"/>
  <c r="J191"/>
  <c r="BK181"/>
  <c r="J220"/>
  <c r="J204"/>
  <c r="BK195"/>
  <c r="BK174"/>
  <c r="BK150"/>
  <c r="BK90"/>
  <c i="3" r="J332"/>
  <c r="BK296"/>
  <c r="BK264"/>
  <c r="J244"/>
  <c r="J174"/>
  <c r="J113"/>
  <c r="J348"/>
  <c r="J341"/>
  <c r="J305"/>
  <c r="J280"/>
  <c r="BK272"/>
  <c r="J262"/>
  <c r="BK244"/>
  <c r="J182"/>
  <c r="J147"/>
  <c r="BK108"/>
  <c r="J326"/>
  <c r="BK287"/>
  <c r="J272"/>
  <c r="BK250"/>
  <c r="BK228"/>
  <c r="BK215"/>
  <c r="J165"/>
  <c r="BK332"/>
  <c r="BK294"/>
  <c r="J260"/>
  <c r="BK232"/>
  <c r="J220"/>
  <c r="BK172"/>
  <c r="BK113"/>
  <c i="4" r="J210"/>
  <c r="BK182"/>
  <c r="BK157"/>
  <c r="BK130"/>
  <c r="BK120"/>
  <c r="J95"/>
  <c r="BK205"/>
  <c r="BK189"/>
  <c r="J141"/>
  <c r="BK207"/>
  <c r="J191"/>
  <c r="BK179"/>
  <c r="BK141"/>
  <c r="J116"/>
  <c r="J205"/>
  <c r="J197"/>
  <c r="BK177"/>
  <c r="J153"/>
  <c r="J113"/>
  <c i="5" r="J368"/>
  <c r="BK336"/>
  <c r="J322"/>
  <c r="BK284"/>
  <c r="BK226"/>
  <c r="J208"/>
  <c r="J195"/>
  <c r="J161"/>
  <c r="J371"/>
  <c r="BK359"/>
  <c r="J336"/>
  <c r="J325"/>
  <c r="BK318"/>
  <c r="J311"/>
  <c r="J284"/>
  <c r="BK270"/>
  <c r="BK245"/>
  <c r="J217"/>
  <c r="BK185"/>
  <c r="J164"/>
  <c r="J116"/>
  <c r="J374"/>
  <c r="J359"/>
  <c r="BK339"/>
  <c r="BK320"/>
  <c r="J313"/>
  <c r="J270"/>
  <c r="J226"/>
  <c r="BK183"/>
  <c r="J131"/>
  <c r="J264"/>
  <c r="J210"/>
  <c r="J202"/>
  <c r="BK144"/>
  <c r="BK92"/>
  <c i="6" r="BK168"/>
  <c r="J150"/>
  <c r="BK119"/>
  <c r="BK102"/>
  <c r="J170"/>
  <c r="J145"/>
  <c r="J111"/>
  <c r="J163"/>
  <c r="BK124"/>
  <c r="J102"/>
  <c i="7" r="BK142"/>
  <c r="J131"/>
  <c r="J113"/>
  <c r="BK101"/>
  <c r="J91"/>
  <c r="BK144"/>
  <c r="BK138"/>
  <c r="BK131"/>
  <c r="BK121"/>
  <c r="J110"/>
  <c r="BK91"/>
  <c r="BK129"/>
  <c r="BK110"/>
  <c r="J101"/>
  <c r="J145"/>
  <c r="J121"/>
  <c r="BK93"/>
  <c i="2" r="J264"/>
  <c r="J247"/>
  <c r="J221"/>
  <c r="J209"/>
  <c r="J188"/>
  <c r="BK142"/>
  <c r="J109"/>
  <c r="J275"/>
  <c r="J242"/>
  <c r="BK226"/>
  <c r="J212"/>
  <c r="BK204"/>
  <c r="J183"/>
  <c r="BK171"/>
  <c r="BK162"/>
  <c r="J120"/>
  <c r="BK98"/>
  <c r="BK275"/>
  <c r="BK253"/>
  <c r="BK227"/>
  <c r="BK220"/>
  <c r="BK206"/>
  <c r="J195"/>
  <c r="BK188"/>
  <c r="BK146"/>
  <c r="BK215"/>
  <c r="J200"/>
  <c r="BK189"/>
  <c r="J168"/>
  <c r="J127"/>
  <c i="3" r="BK345"/>
  <c r="J319"/>
  <c r="BK280"/>
  <c r="J226"/>
  <c r="BK178"/>
  <c r="J144"/>
  <c r="BK348"/>
  <c r="BK322"/>
  <c r="BK310"/>
  <c r="BK289"/>
  <c r="BK276"/>
  <c r="J259"/>
  <c r="J230"/>
  <c r="BK174"/>
  <c r="BK111"/>
  <c r="J104"/>
  <c r="J296"/>
  <c r="J276"/>
  <c r="BK262"/>
  <c r="J232"/>
  <c r="BK220"/>
  <c r="J168"/>
  <c r="J108"/>
  <c r="BK303"/>
  <c r="J264"/>
  <c r="J241"/>
  <c r="BK222"/>
  <c r="J178"/>
  <c r="J130"/>
  <c i="4" r="BK197"/>
  <c r="J181"/>
  <c r="BK153"/>
  <c r="J125"/>
  <c r="BK104"/>
  <c r="J208"/>
  <c r="BK191"/>
  <c r="J182"/>
  <c r="J157"/>
  <c r="BK116"/>
  <c r="J193"/>
  <c r="J186"/>
  <c r="J166"/>
  <c r="J137"/>
  <c r="J106"/>
  <c r="BK210"/>
  <c r="BK200"/>
  <c r="BK188"/>
  <c r="BK166"/>
  <c r="BK137"/>
  <c i="5" r="BK374"/>
  <c r="J343"/>
  <c r="BK331"/>
  <c r="J320"/>
  <c r="J281"/>
  <c r="BK212"/>
  <c r="BK202"/>
  <c r="J183"/>
  <c r="J96"/>
  <c r="BK366"/>
  <c r="J352"/>
  <c r="BK329"/>
  <c r="BK319"/>
  <c r="BK313"/>
  <c r="BK294"/>
  <c r="J287"/>
  <c r="BK249"/>
  <c r="J223"/>
  <c r="J212"/>
  <c r="J176"/>
  <c r="BK131"/>
  <c r="BK88"/>
  <c r="BK363"/>
  <c r="BK348"/>
  <c r="BK325"/>
  <c r="J318"/>
  <c r="J307"/>
  <c r="BK264"/>
  <c r="BK197"/>
  <c r="BK164"/>
  <c r="BK96"/>
  <c r="J261"/>
  <c r="BK208"/>
  <c r="BK161"/>
  <c r="J101"/>
  <c i="6" r="BK170"/>
  <c r="J154"/>
  <c r="BK133"/>
  <c r="BK109"/>
  <c r="J160"/>
  <c r="BK142"/>
  <c r="BK86"/>
  <c r="BK160"/>
  <c r="J119"/>
  <c r="J95"/>
  <c i="7" r="J146"/>
  <c r="J141"/>
  <c r="J136"/>
  <c r="J129"/>
  <c r="J112"/>
  <c r="BK96"/>
  <c r="J126"/>
  <c r="BK113"/>
  <c r="J105"/>
  <c r="BK136"/>
  <c r="J111"/>
  <c r="J98"/>
  <c r="J144"/>
  <c r="BK112"/>
  <c i="2" l="1" r="T89"/>
  <c r="T173"/>
  <c r="T229"/>
  <c r="T246"/>
  <c r="R274"/>
  <c r="R273"/>
  <c i="3" r="T90"/>
  <c r="P146"/>
  <c r="BK164"/>
  <c r="J164"/>
  <c r="J63"/>
  <c r="BK177"/>
  <c r="J177"/>
  <c r="J64"/>
  <c r="R243"/>
  <c r="R344"/>
  <c r="R343"/>
  <c i="4" r="BK89"/>
  <c r="J89"/>
  <c r="J61"/>
  <c r="P124"/>
  <c r="P146"/>
  <c r="BK165"/>
  <c r="J165"/>
  <c r="J65"/>
  <c r="BK192"/>
  <c r="J192"/>
  <c r="J66"/>
  <c i="5" r="R87"/>
  <c r="R86"/>
  <c r="R85"/>
  <c r="R347"/>
  <c r="R354"/>
  <c i="6" r="R85"/>
  <c r="P149"/>
  <c i="7" r="T90"/>
  <c r="T89"/>
  <c r="T104"/>
  <c r="BK127"/>
  <c r="J127"/>
  <c r="J65"/>
  <c r="P130"/>
  <c i="2" r="BK89"/>
  <c r="R173"/>
  <c r="BK229"/>
  <c r="J229"/>
  <c r="J63"/>
  <c r="BK246"/>
  <c r="J246"/>
  <c r="J64"/>
  <c r="P274"/>
  <c r="P273"/>
  <c i="3" r="R90"/>
  <c r="R146"/>
  <c r="P164"/>
  <c r="P177"/>
  <c r="P243"/>
  <c r="P344"/>
  <c r="P343"/>
  <c i="4" r="T89"/>
  <c r="R124"/>
  <c r="R146"/>
  <c r="R165"/>
  <c r="T192"/>
  <c i="5" r="T87"/>
  <c r="T86"/>
  <c r="T85"/>
  <c r="T347"/>
  <c r="T354"/>
  <c i="6" r="P85"/>
  <c r="P84"/>
  <c r="P83"/>
  <c i="1" r="AU59"/>
  <c i="6" r="R149"/>
  <c i="7" r="BK90"/>
  <c r="J90"/>
  <c r="J61"/>
  <c r="R104"/>
  <c r="P123"/>
  <c r="P127"/>
  <c r="T130"/>
  <c i="2" r="R89"/>
  <c r="R88"/>
  <c r="R87"/>
  <c r="P173"/>
  <c r="R229"/>
  <c r="R246"/>
  <c r="BK274"/>
  <c r="BK273"/>
  <c r="J273"/>
  <c r="J66"/>
  <c i="3" r="P90"/>
  <c r="P89"/>
  <c r="P88"/>
  <c i="1" r="AU56"/>
  <c i="3" r="BK146"/>
  <c r="J146"/>
  <c r="J62"/>
  <c r="R164"/>
  <c r="T177"/>
  <c r="T243"/>
  <c r="BK344"/>
  <c r="J344"/>
  <c r="J68"/>
  <c i="4" r="P89"/>
  <c r="T124"/>
  <c r="T146"/>
  <c r="T165"/>
  <c r="R192"/>
  <c i="5" r="P87"/>
  <c r="P347"/>
  <c r="BK354"/>
  <c r="J354"/>
  <c r="J64"/>
  <c i="6" r="BK85"/>
  <c r="J85"/>
  <c r="J61"/>
  <c r="BK149"/>
  <c r="J149"/>
  <c r="J62"/>
  <c i="7" r="R90"/>
  <c r="R89"/>
  <c r="P104"/>
  <c r="R123"/>
  <c r="R127"/>
  <c r="BK130"/>
  <c r="J130"/>
  <c r="J66"/>
  <c r="P140"/>
  <c i="2" r="P89"/>
  <c r="P88"/>
  <c r="P87"/>
  <c i="1" r="AU55"/>
  <c i="2" r="BK173"/>
  <c r="J173"/>
  <c r="J62"/>
  <c r="P229"/>
  <c r="P246"/>
  <c r="T274"/>
  <c r="T273"/>
  <c i="3" r="BK90"/>
  <c r="J90"/>
  <c r="J61"/>
  <c r="T146"/>
  <c r="T164"/>
  <c r="R177"/>
  <c r="BK243"/>
  <c r="J243"/>
  <c r="J65"/>
  <c r="T344"/>
  <c r="T343"/>
  <c i="4" r="R89"/>
  <c r="R88"/>
  <c r="R87"/>
  <c r="BK124"/>
  <c r="J124"/>
  <c r="J62"/>
  <c r="BK146"/>
  <c r="J146"/>
  <c r="J63"/>
  <c r="P165"/>
  <c r="P192"/>
  <c i="5" r="BK87"/>
  <c r="J87"/>
  <c r="J61"/>
  <c r="BK347"/>
  <c r="J347"/>
  <c r="J63"/>
  <c r="P354"/>
  <c i="6" r="T85"/>
  <c r="T84"/>
  <c r="T83"/>
  <c r="T149"/>
  <c i="7" r="P90"/>
  <c r="P89"/>
  <c r="BK104"/>
  <c r="J104"/>
  <c r="J63"/>
  <c r="BK123"/>
  <c r="J123"/>
  <c r="J64"/>
  <c r="T123"/>
  <c r="T127"/>
  <c r="R130"/>
  <c r="BK140"/>
  <c r="J140"/>
  <c r="J68"/>
  <c r="R140"/>
  <c r="T140"/>
  <c i="4" r="BK160"/>
  <c r="J160"/>
  <c r="J64"/>
  <c r="BK209"/>
  <c r="J209"/>
  <c r="J67"/>
  <c i="5" r="BK373"/>
  <c r="J373"/>
  <c r="J65"/>
  <c i="6" r="BK173"/>
  <c r="J173"/>
  <c r="J63"/>
  <c i="2" r="BK270"/>
  <c r="J270"/>
  <c r="J65"/>
  <c i="3" r="BK340"/>
  <c r="J340"/>
  <c r="J66"/>
  <c i="5" r="BK342"/>
  <c r="J342"/>
  <c r="J62"/>
  <c i="7" r="BK137"/>
  <c r="J137"/>
  <c r="J67"/>
  <c r="J82"/>
  <c r="BE101"/>
  <c r="BE105"/>
  <c r="BE124"/>
  <c r="BE126"/>
  <c r="BE128"/>
  <c r="BE135"/>
  <c r="BE138"/>
  <c r="E48"/>
  <c r="F55"/>
  <c r="BE91"/>
  <c r="BE96"/>
  <c r="BE107"/>
  <c r="BE111"/>
  <c r="BE112"/>
  <c r="BE113"/>
  <c r="BE131"/>
  <c r="BE136"/>
  <c r="BE141"/>
  <c r="BE142"/>
  <c r="BE144"/>
  <c r="BE93"/>
  <c r="BE98"/>
  <c r="BE143"/>
  <c r="BE109"/>
  <c r="BE110"/>
  <c r="BE121"/>
  <c r="BE129"/>
  <c r="BE145"/>
  <c r="BE146"/>
  <c r="BE148"/>
  <c i="6" r="E48"/>
  <c r="BE86"/>
  <c r="BE102"/>
  <c r="BE111"/>
  <c r="BE119"/>
  <c r="BE145"/>
  <c r="BE150"/>
  <c r="F55"/>
  <c r="BE133"/>
  <c r="BE142"/>
  <c r="BE154"/>
  <c r="BE156"/>
  <c r="BE160"/>
  <c r="BE163"/>
  <c r="J52"/>
  <c r="BE95"/>
  <c r="BE109"/>
  <c r="BE115"/>
  <c r="BE124"/>
  <c r="BE168"/>
  <c r="BE170"/>
  <c r="BE174"/>
  <c i="1" r="AW59"/>
  <c i="5" r="E48"/>
  <c r="J52"/>
  <c r="BE96"/>
  <c r="BE116"/>
  <c r="BE131"/>
  <c r="BE164"/>
  <c r="BE183"/>
  <c r="BE185"/>
  <c r="BE191"/>
  <c r="BE195"/>
  <c r="BE210"/>
  <c r="BE212"/>
  <c r="BE226"/>
  <c r="BE229"/>
  <c r="BE268"/>
  <c r="F82"/>
  <c r="BE92"/>
  <c r="BE101"/>
  <c r="BE109"/>
  <c r="BE144"/>
  <c r="BE153"/>
  <c r="BE173"/>
  <c r="BE202"/>
  <c r="BE221"/>
  <c r="BE249"/>
  <c r="BE264"/>
  <c r="BE270"/>
  <c r="BE284"/>
  <c r="BE287"/>
  <c r="BE307"/>
  <c r="BE313"/>
  <c r="BE315"/>
  <c r="BE320"/>
  <c r="BE323"/>
  <c r="BE343"/>
  <c r="BE363"/>
  <c r="BE368"/>
  <c r="BE176"/>
  <c r="BE179"/>
  <c r="BE197"/>
  <c r="BE206"/>
  <c r="BE208"/>
  <c r="BE223"/>
  <c r="BE261"/>
  <c r="BE281"/>
  <c r="BE290"/>
  <c r="BE294"/>
  <c r="BE311"/>
  <c r="BE317"/>
  <c r="BE322"/>
  <c r="BE325"/>
  <c r="BE327"/>
  <c r="BE331"/>
  <c r="BE336"/>
  <c r="BE352"/>
  <c r="BE355"/>
  <c r="BE371"/>
  <c r="BE374"/>
  <c r="BE88"/>
  <c r="BE135"/>
  <c r="BE161"/>
  <c r="BE217"/>
  <c r="BE245"/>
  <c r="BE318"/>
  <c r="BE319"/>
  <c r="BE329"/>
  <c r="BE334"/>
  <c r="BE339"/>
  <c r="BE348"/>
  <c r="BE359"/>
  <c r="BE366"/>
  <c i="3" r="BK89"/>
  <c r="J89"/>
  <c r="J60"/>
  <c i="4" r="E77"/>
  <c r="BE93"/>
  <c r="BE95"/>
  <c r="BE104"/>
  <c r="BE113"/>
  <c r="BE120"/>
  <c r="BE125"/>
  <c r="BE157"/>
  <c r="BE179"/>
  <c r="BE184"/>
  <c r="BE188"/>
  <c r="BE191"/>
  <c r="BE193"/>
  <c r="BE205"/>
  <c r="BE208"/>
  <c r="BE210"/>
  <c r="J52"/>
  <c r="F55"/>
  <c r="BE90"/>
  <c r="BE116"/>
  <c r="BE144"/>
  <c r="BE153"/>
  <c r="BE200"/>
  <c r="BE204"/>
  <c r="BE106"/>
  <c r="BE134"/>
  <c r="BE147"/>
  <c r="BE166"/>
  <c r="BE171"/>
  <c r="BE173"/>
  <c r="BE182"/>
  <c r="BE197"/>
  <c r="BE130"/>
  <c r="BE137"/>
  <c r="BE141"/>
  <c r="BE161"/>
  <c r="BE177"/>
  <c r="BE181"/>
  <c r="BE186"/>
  <c r="BE189"/>
  <c r="BE202"/>
  <c r="BE207"/>
  <c i="3" r="BE104"/>
  <c r="BE144"/>
  <c r="BE147"/>
  <c r="BE241"/>
  <c r="BE244"/>
  <c r="BE248"/>
  <c r="BE260"/>
  <c r="BE262"/>
  <c r="BE264"/>
  <c r="BE273"/>
  <c r="BE287"/>
  <c r="BE328"/>
  <c r="BE341"/>
  <c i="2" r="J274"/>
  <c r="J67"/>
  <c i="3" r="J52"/>
  <c r="E78"/>
  <c r="BE108"/>
  <c r="BE111"/>
  <c r="BE178"/>
  <c r="BE193"/>
  <c r="BE230"/>
  <c r="BE276"/>
  <c r="BE284"/>
  <c r="BE289"/>
  <c r="BE305"/>
  <c r="BE312"/>
  <c r="BE319"/>
  <c r="BE332"/>
  <c i="2" r="J89"/>
  <c r="J61"/>
  <c i="3" r="F85"/>
  <c r="BE91"/>
  <c r="BE165"/>
  <c r="BE172"/>
  <c r="BE215"/>
  <c r="BE222"/>
  <c r="BE226"/>
  <c r="BE259"/>
  <c r="BE280"/>
  <c r="BE294"/>
  <c r="BE345"/>
  <c r="BE347"/>
  <c r="BE348"/>
  <c r="BE113"/>
  <c r="BE130"/>
  <c r="BE132"/>
  <c r="BE162"/>
  <c r="BE168"/>
  <c r="BE174"/>
  <c r="BE182"/>
  <c r="BE206"/>
  <c r="BE211"/>
  <c r="BE220"/>
  <c r="BE228"/>
  <c r="BE232"/>
  <c r="BE250"/>
  <c r="BE256"/>
  <c r="BE265"/>
  <c r="BE272"/>
  <c r="BE296"/>
  <c r="BE303"/>
  <c r="BE310"/>
  <c r="BE322"/>
  <c r="BE326"/>
  <c i="2" r="E77"/>
  <c r="J81"/>
  <c r="BE109"/>
  <c r="BE120"/>
  <c r="BE127"/>
  <c r="BE138"/>
  <c r="BE162"/>
  <c r="BE168"/>
  <c r="BE181"/>
  <c r="BE192"/>
  <c r="BE209"/>
  <c r="BE213"/>
  <c r="BE216"/>
  <c r="F84"/>
  <c r="BE90"/>
  <c r="BE94"/>
  <c r="BE98"/>
  <c r="BE105"/>
  <c r="BE113"/>
  <c r="BE142"/>
  <c r="BE183"/>
  <c r="BE191"/>
  <c r="BE197"/>
  <c r="BE199"/>
  <c r="BE206"/>
  <c r="BE212"/>
  <c r="BE226"/>
  <c r="BE249"/>
  <c r="BE279"/>
  <c r="BE131"/>
  <c r="BE164"/>
  <c r="BE171"/>
  <c r="BE177"/>
  <c r="BE186"/>
  <c r="BE188"/>
  <c r="BE195"/>
  <c r="BE207"/>
  <c r="BE210"/>
  <c r="BE215"/>
  <c r="BE218"/>
  <c r="BE220"/>
  <c r="BE223"/>
  <c r="BE225"/>
  <c r="BE227"/>
  <c r="BE230"/>
  <c r="BE235"/>
  <c r="BE242"/>
  <c r="BE261"/>
  <c r="BE264"/>
  <c r="BE271"/>
  <c r="BE275"/>
  <c r="BE146"/>
  <c r="BE150"/>
  <c r="BE174"/>
  <c r="BE189"/>
  <c r="BE200"/>
  <c r="BE202"/>
  <c r="BE204"/>
  <c r="BE221"/>
  <c r="BE247"/>
  <c r="BE253"/>
  <c r="BE257"/>
  <c r="F37"/>
  <c i="1" r="BD55"/>
  <c i="3" r="F34"/>
  <c i="1" r="BA56"/>
  <c i="4" r="J34"/>
  <c i="1" r="AW57"/>
  <c i="4" r="F34"/>
  <c i="1" r="BA57"/>
  <c i="5" r="J34"/>
  <c i="1" r="AW58"/>
  <c i="5" r="F34"/>
  <c i="1" r="BA58"/>
  <c i="6" r="F36"/>
  <c i="1" r="BC59"/>
  <c i="7" r="F34"/>
  <c i="1" r="BA60"/>
  <c i="2" r="F34"/>
  <c i="1" r="BA55"/>
  <c i="2" r="F35"/>
  <c i="1" r="BB55"/>
  <c i="3" r="F35"/>
  <c i="1" r="BB56"/>
  <c i="4" r="F37"/>
  <c i="1" r="BD57"/>
  <c i="5" r="F36"/>
  <c i="1" r="BC58"/>
  <c i="6" r="F35"/>
  <c i="1" r="BB59"/>
  <c i="7" r="F37"/>
  <c i="1" r="BD60"/>
  <c i="2" r="F36"/>
  <c i="1" r="BC55"/>
  <c i="3" r="J34"/>
  <c i="1" r="AW56"/>
  <c i="4" r="F36"/>
  <c i="1" r="BC57"/>
  <c i="4" r="F35"/>
  <c i="1" r="BB57"/>
  <c i="5" r="F37"/>
  <c i="1" r="BD58"/>
  <c i="7" r="J34"/>
  <c i="1" r="AW60"/>
  <c i="7" r="F36"/>
  <c i="1" r="BC60"/>
  <c i="2" r="J34"/>
  <c i="1" r="AW55"/>
  <c i="3" r="F37"/>
  <c i="1" r="BD56"/>
  <c i="3" r="F36"/>
  <c i="1" r="BC56"/>
  <c i="5" r="F35"/>
  <c i="1" r="BB58"/>
  <c i="6" r="F34"/>
  <c i="1" r="BA59"/>
  <c i="6" r="F37"/>
  <c i="1" r="BD59"/>
  <c i="7" r="F35"/>
  <c i="1" r="BB60"/>
  <c i="5" l="1" r="P86"/>
  <c r="P85"/>
  <c i="1" r="AU58"/>
  <c i="4" r="P88"/>
  <c r="P87"/>
  <c i="1" r="AU57"/>
  <c i="7" r="P103"/>
  <c i="2" r="BK88"/>
  <c r="BK87"/>
  <c r="J87"/>
  <c i="6" r="R84"/>
  <c r="R83"/>
  <c i="3" r="T89"/>
  <c r="T88"/>
  <c i="7" r="P88"/>
  <c i="1" r="AU60"/>
  <c i="7" r="R103"/>
  <c r="R88"/>
  <c i="4" r="T88"/>
  <c r="T87"/>
  <c i="3" r="R89"/>
  <c r="R88"/>
  <c i="7" r="T103"/>
  <c r="T88"/>
  <c i="2" r="T88"/>
  <c r="T87"/>
  <c i="6" r="BK84"/>
  <c r="J84"/>
  <c r="J60"/>
  <c i="7" r="BK89"/>
  <c r="J89"/>
  <c r="J60"/>
  <c i="4" r="BK88"/>
  <c r="J88"/>
  <c r="J60"/>
  <c i="3" r="BK343"/>
  <c r="J343"/>
  <c r="J67"/>
  <c i="5" r="BK86"/>
  <c r="J86"/>
  <c r="J60"/>
  <c i="7" r="BK103"/>
  <c r="J103"/>
  <c r="J62"/>
  <c i="3" r="BK88"/>
  <c r="J88"/>
  <c i="2" r="F33"/>
  <c i="1" r="AZ55"/>
  <c i="4" r="J33"/>
  <c i="1" r="AV57"/>
  <c r="AT57"/>
  <c i="6" r="F33"/>
  <c i="1" r="AZ59"/>
  <c r="BD54"/>
  <c r="W33"/>
  <c r="BB54"/>
  <c r="W31"/>
  <c r="BC54"/>
  <c r="W32"/>
  <c i="2" r="J30"/>
  <c i="1" r="AG55"/>
  <c i="3" r="F33"/>
  <c i="1" r="AZ56"/>
  <c i="3" r="J30"/>
  <c i="1" r="AG56"/>
  <c i="4" r="F33"/>
  <c i="1" r="AZ57"/>
  <c i="6" r="J33"/>
  <c i="1" r="AV59"/>
  <c r="AT59"/>
  <c i="7" r="J33"/>
  <c i="1" r="AV60"/>
  <c r="AT60"/>
  <c i="2" r="J33"/>
  <c i="1" r="AV55"/>
  <c r="AT55"/>
  <c r="AN55"/>
  <c i="5" r="J33"/>
  <c i="1" r="AV58"/>
  <c r="AT58"/>
  <c i="7" r="F33"/>
  <c i="1" r="AZ60"/>
  <c i="3" r="J33"/>
  <c i="1" r="AV56"/>
  <c r="AT56"/>
  <c i="5" r="F33"/>
  <c i="1" r="AZ58"/>
  <c r="BA54"/>
  <c r="AW54"/>
  <c r="AK30"/>
  <c i="4" l="1" r="BK87"/>
  <c r="J87"/>
  <c i="2" r="J59"/>
  <c i="6" r="BK83"/>
  <c r="J83"/>
  <c i="5" r="BK85"/>
  <c r="J85"/>
  <c r="J59"/>
  <c i="7" r="BK88"/>
  <c r="J88"/>
  <c r="J59"/>
  <c i="2" r="J88"/>
  <c r="J60"/>
  <c i="1" r="AN56"/>
  <c i="3" r="J59"/>
  <c r="J39"/>
  <c i="2" r="J39"/>
  <c i="1" r="AU54"/>
  <c i="4" r="J30"/>
  <c i="1" r="AG57"/>
  <c i="6" r="J30"/>
  <c i="1" r="AG59"/>
  <c r="AY54"/>
  <c r="AX54"/>
  <c r="AZ54"/>
  <c r="W29"/>
  <c r="W30"/>
  <c i="6" l="1" r="J39"/>
  <c i="4" r="J39"/>
  <c i="6" r="J59"/>
  <c i="4" r="J59"/>
  <c i="1" r="AN57"/>
  <c r="AN59"/>
  <c i="7" r="J30"/>
  <c i="1" r="AG60"/>
  <c i="5" r="J30"/>
  <c i="1" r="AG58"/>
  <c r="AV54"/>
  <c r="AK29"/>
  <c i="7" l="1" r="J39"/>
  <c i="5" r="J39"/>
  <c i="1" r="AN60"/>
  <c r="AN58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<sst xmlns="http://schemas.openxmlformats.org/spreadsheetml/2006/main">
  <si>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</si>
  <si>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</si>
  <si>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</si>
  <si>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</si>
  <si>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</si>
  <si>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{9b78a0be-b6d8-4239-b160-ac6a36b0b54d}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</si>
  <si>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</si>
  <si>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</si>
  <si>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</si>
  <si>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</si>
  <si>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</si>
  <si>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</si>
  <si>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</si>
  <si>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</si>
  <si>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</si>
  <si>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</si>
  <si>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</si>
  <si>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Parkovací plochy na ulici Školní v Kopřivnici</t>
  </si>
  <si>
    <t>KSO:</t>
  </si>
  <si>
    <t/>
  </si>
  <si>
    <t>CC-CZ:</t>
  </si>
  <si>
    <t>Místo:</t>
  </si>
  <si>
    <t>Město Kopřivnice</t>
  </si>
  <si>
    <t>Datum:</t>
  </si>
  <si>
    <t>6. 2. 2024</t>
  </si>
  <si>
    <t>Zadavatel:</t>
  </si>
  <si>
    <t>IČ:</t>
  </si>
  <si>
    <t>00298077</t>
  </si>
  <si>
    <t>DIČ:</t>
  </si>
  <si>
    <t>CZ00298077</t>
  </si>
  <si>
    <t>Uchazeč:</t>
  </si>
  <si>
    <t>Vyplň údaj</t>
  </si>
  <si>
    <t>Projektant:</t>
  </si>
  <si>
    <t>47676175</t>
  </si>
  <si>
    <t>AWT Rekultivace a.s.</t>
  </si>
  <si>
    <t>CZ47676175</t>
  </si>
  <si>
    <t>True</t>
  </si>
  <si>
    <t>Zpracovatel:</t>
  </si>
  <si>
    <t>Ing. Lenka Kropáčová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</si>
  <si>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</si>
  <si>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</si>
  <si>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</si>
  <si>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</si>
  <si>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</si>
  <si>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</si>
  <si>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</si>
  <si>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</si>
  <si>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</si>
  <si>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</si>
  <si>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</si>
  <si>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</si>
  <si>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</si>
  <si>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</si>
  <si>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</si>
  <si>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</si>
  <si>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</si>
  <si>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</si>
  <si>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</si>
  <si>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</si>
  <si>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</si>
  <si>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</si>
  <si>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</si>
  <si>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</si>
  <si>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</si>
  <si>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</si>
  <si>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</si>
  <si>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</si>
  <si>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</si>
  <si>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</si>
  <si>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</si>
  <si>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</si>
  <si>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</si>
  <si>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</si>
  <si>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</si>
  <si>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</si>
  <si>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</si>
  <si>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</si>
  <si>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</si>
  <si>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</si>
  <si>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</si>
  <si>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SO01_N</t>
  </si>
  <si>
    <t>Příprava území - nezpůsobilé náklady</t>
  </si>
  <si>
    <t>STA</t>
  </si>
  <si>
    <t>1</t>
  </si>
  <si>
    <t>{450aec4a-2d2d-4d7c-8e97-6627a9b6c723}</t>
  </si>
  <si>
    <t>2</t>
  </si>
  <si>
    <t>SO02_N</t>
  </si>
  <si>
    <t>Parkovací stání, včetně navazujících zpevněných ploch - nezpůsobilé náklady</t>
  </si>
  <si>
    <t>{8e9d21c6-8113-445a-a762-a873b164216b}</t>
  </si>
  <si>
    <t>SO03_N</t>
  </si>
  <si>
    <t>Odvodnění zpevněných ploch (kanalizace) - nezpůsobilé náklady</t>
  </si>
  <si>
    <t>{2c3ca2f7-cef1-427f-bcb8-b16c00dc13ad}</t>
  </si>
  <si>
    <t>SO04_Z</t>
  </si>
  <si>
    <t>Zasakovací objekt - způsobilé náklady</t>
  </si>
  <si>
    <t>{6d7b7ae7-177b-4a28-b119-26030b6f5548}</t>
  </si>
  <si>
    <t>SO05_N</t>
  </si>
  <si>
    <t>KTÚ - nezpůsobilé náklady</t>
  </si>
  <si>
    <t>{37eb76f4-c983-4989-af53-8d7cb15a873a}</t>
  </si>
  <si>
    <t>VRN1</t>
  </si>
  <si>
    <t>Vedlejší rozpočtové náklady</t>
  </si>
  <si>
    <t>{2aa2c4ec-5018-4267-8472-6047a24676c9}</t>
  </si>
  <si>
    <t>KRYCÍ LIST SOUPISU PRACÍ</t>
  </si>
  <si>
    <t>Objekt:</t>
  </si>
  <si>
    <t>SO01_N - Příprava území - nezpůsobilé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</si>
  <si>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</si>
  <si>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</si>
  <si>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</si>
  <si>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</si>
  <si>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</si>
  <si>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</si>
  <si>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Inženýrské sítě - úpravy, ochrana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</si>
  <si>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</si>
  <si>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</si>
  <si>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</si>
  <si>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</si>
  <si>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</si>
  <si>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</si>
  <si>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</si>
  <si>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</si>
  <si>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</si>
  <si>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</si>
  <si>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</si>
  <si>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</si>
  <si>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</si>
  <si>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</si>
  <si>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</si>
  <si>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</si>
  <si>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</si>
  <si>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</si>
  <si>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</si>
  <si>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</si>
  <si>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</si>
  <si>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</si>
  <si>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</si>
  <si>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</si>
  <si>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</si>
  <si>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</si>
  <si>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4</t>
  </si>
  <si>
    <t>232627696</t>
  </si>
  <si>
    <t>Online PSC</t>
  </si>
  <si>
    <t>https://podminky.urs.cz/item/CS_URS_2024_01/113106123</t>
  </si>
  <si>
    <t>VV</t>
  </si>
  <si>
    <t>rozebrání části chodníku u přechodu a překop kanalizací</t>
  </si>
  <si>
    <t>3,0*2,0+3,0*1,5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</si>
  <si>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</si>
  <si>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</si>
  <si>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1819115574</t>
  </si>
  <si>
    <t>https://podminky.urs.cz/item/CS_URS_2024_01/113107122</t>
  </si>
  <si>
    <t>odstranění štěrkové plochy za obrubníkem</t>
  </si>
  <si>
    <t>34,0*2,2</t>
  </si>
  <si>
    <t>3</t>
  </si>
  <si>
    <t>113107124</t>
  </si>
  <si>
    <t>Odstranění podkladů nebo krytů ručně s přemístěním hmot na skládku na vzdálenost do 3 m nebo s naložením na dopravní prostředek z kameniva hrubého drceného, o tl. vrstvy přes 300 do 400 mm</t>
  </si>
  <si>
    <t>-1932648147</t>
  </si>
  <si>
    <t>https://podminky.urs.cz/item/CS_URS_2024_01/113107124</t>
  </si>
  <si>
    <t>"šířka 1,0m živičné ploše, délky jednotlivých úseků"+ výměna vpusti</t>
  </si>
  <si>
    <t>1,0*(32+78)+2,0*1,0</t>
  </si>
  <si>
    <t xml:space="preserve"> odstranění podkladu při překopu kanalizace ke škole</t>
  </si>
  <si>
    <t>1,0*4,5</t>
  </si>
  <si>
    <t>Součet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</si>
  <si>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</si>
  <si>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</si>
  <si>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-327642967</t>
  </si>
  <si>
    <t>https://podminky.urs.cz/item/CS_URS_2024_01/113107123</t>
  </si>
  <si>
    <t>rozebrání části chodníku ze zámk.dlažby</t>
  </si>
  <si>
    <t>5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</si>
  <si>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</si>
  <si>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</si>
  <si>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-1398672926</t>
  </si>
  <si>
    <t>https://podminky.urs.cz/item/CS_URS_2024_01/113107143</t>
  </si>
  <si>
    <t>dočištění ruční</t>
  </si>
  <si>
    <t>187,465*0,1</t>
  </si>
  <si>
    <t>6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</si>
  <si>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</si>
  <si>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</si>
  <si>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-1019578813</t>
  </si>
  <si>
    <t>https://podminky.urs.cz/item/CS_URS_2024_01/113107343</t>
  </si>
  <si>
    <t>"š. 1,0 m, délka celého úseku 125m" - pro zřízení parkovacích stání</t>
  </si>
  <si>
    <t>příjezd ke škole</t>
  </si>
  <si>
    <t>7</t>
  </si>
  <si>
    <t>113154113</t>
  </si>
  <si>
    <t>Frézování živičného podkladu nebo krytu s naložením na dopravní prostředek plochy do 500 m2 bez překážek v trase pruhu šířky do 0,5 m, tloušťky vrstvy 50 mm</t>
  </si>
  <si>
    <t>-386371246</t>
  </si>
  <si>
    <t>https://podminky.urs.cz/item/CS_URS_2024_01/113154113</t>
  </si>
  <si>
    <t>odfrézování povrchu pro finální úpravu komunikace v pruhu 2,3m</t>
  </si>
  <si>
    <t>(125*2,3+0,6*11,4+1,5*1,5*0,5)</t>
  </si>
  <si>
    <t>odečet vybouraných vrstev pro zpevněné plochy</t>
  </si>
  <si>
    <t>-1,0*(32+78)+2,0*1,0</t>
  </si>
  <si>
    <t>8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</si>
  <si>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</si>
  <si>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</si>
  <si>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</si>
  <si>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-1502864634</t>
  </si>
  <si>
    <t>https://podminky.urs.cz/item/CS_URS_2024_01/113201112</t>
  </si>
  <si>
    <t>nájezdový obrubník u přechodu</t>
  </si>
  <si>
    <t>9</t>
  </si>
  <si>
    <t>113202111</t>
  </si>
  <si>
    <t>Vytrhání obrub s vybouráním lože, s přemístěním hmot na skládku na vzdálenost do 3 m nebo s naložením na dopravní prostředek z krajníků nebo obrubníků stojatých</t>
  </si>
  <si>
    <t>-1486252160</t>
  </si>
  <si>
    <t>https://podminky.urs.cz/item/CS_URS_2024_01/113202111</t>
  </si>
  <si>
    <t>stávající obrubníky</t>
  </si>
  <si>
    <t>35+82</t>
  </si>
  <si>
    <t>příjezd ke škole a chodník</t>
  </si>
  <si>
    <t>2*4</t>
  </si>
  <si>
    <t>10</t>
  </si>
  <si>
    <t>122251102</t>
  </si>
  <si>
    <t>Odkopávky a prokopávky nezapažené strojně v hornině třídy těžitelnosti I skupiny 3 přes 20 do 50 m3</t>
  </si>
  <si>
    <t>m3</t>
  </si>
  <si>
    <t>1484072969</t>
  </si>
  <si>
    <t>https://podminky.urs.cz/item/CS_URS_2024_01/122251102</t>
  </si>
  <si>
    <t xml:space="preserve">odkop po sejmutí ornice  - prům 0,3m</t>
  </si>
  <si>
    <t>(6,6*(3,3*4+2,65*12)+7,6*(3,3*2+2,65*12)+12,0*6,0+1,8*4,2+8,7*1,8)*0,3</t>
  </si>
  <si>
    <t>11</t>
  </si>
  <si>
    <t>132212131</t>
  </si>
  <si>
    <t>Hloubení nezapažených rýh šířky do 800 mm ručně s urovnáním dna do předepsaného profilu a spádu v hornině třídy těžitelnosti I skupiny 3 soudržných</t>
  </si>
  <si>
    <t>-387032515</t>
  </si>
  <si>
    <t>https://podminky.urs.cz/item/CS_URS_2024_01/132212131</t>
  </si>
  <si>
    <t>"výkop pro uložení vedení do chrániček - celková délka 60m, průřez 0,3m2"</t>
  </si>
  <si>
    <t>60*0,3</t>
  </si>
  <si>
    <t>12</t>
  </si>
  <si>
    <t>132251101</t>
  </si>
  <si>
    <t>Hloubení nezapažených rýh šířky do 800 mm strojně s urovnáním dna do předepsaného profilu a spádu v hornině třídy těžitelnosti I skupiny 3 do 20 m3</t>
  </si>
  <si>
    <t>1682247061</t>
  </si>
  <si>
    <t>https://podminky.urs.cz/item/CS_URS_2024_01/132251101</t>
  </si>
  <si>
    <t>dokopání rýhy pro podlož opěrné zídky a přilehlé konstrukce</t>
  </si>
  <si>
    <t>0,79*0,5*8,5</t>
  </si>
  <si>
    <t>13</t>
  </si>
  <si>
    <t>151101101</t>
  </si>
  <si>
    <t>Zřízení pažení a rozepření stěn rýh pro podzemní vedení příložné pro jakoukoliv mezerovitost, hloubky do 2 m</t>
  </si>
  <si>
    <t>315819750</t>
  </si>
  <si>
    <t>https://podminky.urs.cz/item/CS_URS_2024_01/151101101</t>
  </si>
  <si>
    <t>"výkop rýhy pro kanalizaci - pažená"</t>
  </si>
  <si>
    <t xml:space="preserve">"délka 107,4m,  hl. průměrně 1,5m"</t>
  </si>
  <si>
    <t>107,4*1,5*2</t>
  </si>
  <si>
    <t>"výkop pro osazení šachtic"</t>
  </si>
  <si>
    <t>"2,5m*2,5m, hloubka 1,5m" jen dvojstranně, variantně pažící box</t>
  </si>
  <si>
    <t>2,5*1,5*2*7</t>
  </si>
  <si>
    <t>"výkop pro výměnu uliční vpusti" jen dvojstranně, variantně pažící box</t>
  </si>
  <si>
    <t>"2,45m*2m, hloubka 1,8m"</t>
  </si>
  <si>
    <t>2,45*1,8*2</t>
  </si>
  <si>
    <t>14</t>
  </si>
  <si>
    <t>151101111</t>
  </si>
  <si>
    <t>Odstranění pažení a rozepření stěn rýh pro podzemní vedení s uložením materiálu na vzdálenost do 3 m od kraje výkopu příložné, hloubky do 2 m</t>
  </si>
  <si>
    <t>29814535</t>
  </si>
  <si>
    <t>https://podminky.urs.cz/item/CS_URS_2024_01/151101111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</si>
  <si>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</si>
  <si>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</si>
  <si>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745875536</t>
  </si>
  <si>
    <t>https://podminky.urs.cz/item/CS_URS_2024_01/162751117</t>
  </si>
  <si>
    <t>odvoz zeminy</t>
  </si>
  <si>
    <t>205,218+18+3,358</t>
  </si>
  <si>
    <t>16</t>
  </si>
  <si>
    <t>171201231</t>
  </si>
  <si>
    <t>Poplatek za uložení stavebního odpadu na recyklační skládce (skládkovné) zeminy a kamení zatříděného do Katalogu odpadů pod kódem 17 05 04</t>
  </si>
  <si>
    <t>t</t>
  </si>
  <si>
    <t>-152192308</t>
  </si>
  <si>
    <t>https://podminky.urs.cz/item/CS_URS_2024_01/171201231</t>
  </si>
  <si>
    <t>226,576*1,6</t>
  </si>
  <si>
    <t>17</t>
  </si>
  <si>
    <t>171251201</t>
  </si>
  <si>
    <t>Uložení sypaniny na skládky nebo meziskládky bez hutnění s upravením uložené sypaniny do předepsaného tvaru</t>
  </si>
  <si>
    <t>626099269</t>
  </si>
  <si>
    <t>https://podminky.urs.cz/item/CS_URS_2024_01/171251201</t>
  </si>
  <si>
    <t>Inženýrské sítě - úpravy, ochrana</t>
  </si>
  <si>
    <t>18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</si>
  <si>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</si>
  <si>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</si>
  <si>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1719959338</t>
  </si>
  <si>
    <t>https://podminky.urs.cz/item/CS_URS_2024_01/119001421</t>
  </si>
  <si>
    <t>60</t>
  </si>
  <si>
    <t>19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</si>
  <si>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</si>
  <si>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</si>
  <si>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-1933028326</t>
  </si>
  <si>
    <t>https://podminky.urs.cz/item/CS_URS_2024_01/175111101</t>
  </si>
  <si>
    <t>"obsyp vpusti"</t>
  </si>
  <si>
    <t>2,65*2,0*1,3-pi*0,275*0,275*1,3-2,65*2,0*0,15-1,15*1,15*0,1</t>
  </si>
  <si>
    <t>20</t>
  </si>
  <si>
    <t>M</t>
  </si>
  <si>
    <t>58344171</t>
  </si>
  <si>
    <t>štěrkodrť frakce 0/32</t>
  </si>
  <si>
    <t>-1261235555</t>
  </si>
  <si>
    <t>5,654*2,0</t>
  </si>
  <si>
    <t>451573111</t>
  </si>
  <si>
    <t>Lože pod potrubí, stoky a drobné objekty v otevřeném výkopu z písku a štěrkopísku do 63 mm</t>
  </si>
  <si>
    <t>-1620978524</t>
  </si>
  <si>
    <t>https://podminky.urs.cz/item/CS_URS_2024_01/451573111</t>
  </si>
  <si>
    <t>0,15*2,65*2,0</t>
  </si>
  <si>
    <t>22</t>
  </si>
  <si>
    <t>452112112</t>
  </si>
  <si>
    <t>Osazení betonových dílců prstenců nebo rámů pod poklopy a mříže, výšky do 100 mm</t>
  </si>
  <si>
    <t>kus</t>
  </si>
  <si>
    <t>-1960917960</t>
  </si>
  <si>
    <t>https://podminky.urs.cz/item/CS_URS_2024_01/452112112</t>
  </si>
  <si>
    <t>23</t>
  </si>
  <si>
    <t>59223864R</t>
  </si>
  <si>
    <t>prstenec pro uliční vpusť vyrovnávací betonový 60mm</t>
  </si>
  <si>
    <t>1252790935</t>
  </si>
  <si>
    <t>24</t>
  </si>
  <si>
    <t>452112122</t>
  </si>
  <si>
    <t>Osazení betonových dílců prstenců nebo rámů pod poklopy a mříže, výšky přes 100 do 200 mm</t>
  </si>
  <si>
    <t>-1809887588</t>
  </si>
  <si>
    <t>https://podminky.urs.cz/item/CS_URS_2024_01/452112122</t>
  </si>
  <si>
    <t>25</t>
  </si>
  <si>
    <t>59224188</t>
  </si>
  <si>
    <t>prstenec šachtový vyrovnávací betonový 625x120x120mm</t>
  </si>
  <si>
    <t>-535002755</t>
  </si>
  <si>
    <t>26</t>
  </si>
  <si>
    <t>452311141</t>
  </si>
  <si>
    <t>Podkladní a zajišťovací konstrukce z betonu prostého v otevřeném výkopu bez zvýšených nároků na prostředí desky pod potrubí, stoky a drobné objekty z betonu tř. C 16/20</t>
  </si>
  <si>
    <t>-1914921621</t>
  </si>
  <si>
    <t>https://podminky.urs.cz/item/CS_URS_2024_01/452311141</t>
  </si>
  <si>
    <t>0,1*1,15*1,15</t>
  </si>
  <si>
    <t>27</t>
  </si>
  <si>
    <t>890111812</t>
  </si>
  <si>
    <t>Bourání šachet a jímek ručně velikosti obestavěného prostoru do 1,5 m3 ze zdiva cihelného</t>
  </si>
  <si>
    <t>112468685</t>
  </si>
  <si>
    <t>https://podminky.urs.cz/item/CS_URS_2024_01/890111812</t>
  </si>
  <si>
    <t>28</t>
  </si>
  <si>
    <t>890411811</t>
  </si>
  <si>
    <t>Bourání šachet a jímek ručně velikosti obestavěného prostoru do 1,5 m3 z prefabrikovaných skruží</t>
  </si>
  <si>
    <t>-2108314899</t>
  </si>
  <si>
    <t>https://podminky.urs.cz/item/CS_URS_2024_01/890411811</t>
  </si>
  <si>
    <t>29</t>
  </si>
  <si>
    <t>890411811R</t>
  </si>
  <si>
    <t>Bourání vpusti z prefabrikovaných skruží ručně obestavěného prostoru do 1,5 m3</t>
  </si>
  <si>
    <t>-303752459</t>
  </si>
  <si>
    <t>30</t>
  </si>
  <si>
    <t>894410301R</t>
  </si>
  <si>
    <t>Osazení betonových dílců šachet kanalizačních deska zákrytová DN 800</t>
  </si>
  <si>
    <t>1359749168</t>
  </si>
  <si>
    <t>https://podminky.urs.cz/item/CS_URS_2024_01/894410301R</t>
  </si>
  <si>
    <t>31</t>
  </si>
  <si>
    <t>PFB.1121601</t>
  </si>
  <si>
    <t>Deska zákrytováTZK-Q.1 100-63/17</t>
  </si>
  <si>
    <t>712535884</t>
  </si>
  <si>
    <t>P</t>
  </si>
  <si>
    <t>Poznámka k položce:_x000d_
1000/625/165</t>
  </si>
  <si>
    <t>32</t>
  </si>
  <si>
    <t>895941302</t>
  </si>
  <si>
    <t>Osazení vpusti uliční z betonových dílců DN 450 dno s kalištěm</t>
  </si>
  <si>
    <t>-1418783201</t>
  </si>
  <si>
    <t>https://podminky.urs.cz/item/CS_URS_2024_01/895941302</t>
  </si>
  <si>
    <t>33</t>
  </si>
  <si>
    <t>59224495</t>
  </si>
  <si>
    <t>vpusť uliční DN 450 kaliště nízké 450/240x50mm</t>
  </si>
  <si>
    <t>-285738678</t>
  </si>
  <si>
    <t>34</t>
  </si>
  <si>
    <t>895941321</t>
  </si>
  <si>
    <t>Osazení vpusti uliční z betonových dílců DN 450 skruž středová 195 mm</t>
  </si>
  <si>
    <t>633483092</t>
  </si>
  <si>
    <t>https://podminky.urs.cz/item/CS_URS_2024_01/895941321</t>
  </si>
  <si>
    <t>35</t>
  </si>
  <si>
    <t>59223860</t>
  </si>
  <si>
    <t>skruž betonová středová pro uliční vpusť 450x195x50mm</t>
  </si>
  <si>
    <t>-1357653625</t>
  </si>
  <si>
    <t>36</t>
  </si>
  <si>
    <t>895941322</t>
  </si>
  <si>
    <t>Osazení vpusti uliční z betonových dílců DN 450 skruž středová 295 mm</t>
  </si>
  <si>
    <t>1982071603</t>
  </si>
  <si>
    <t>https://podminky.urs.cz/item/CS_URS_2024_01/895941322</t>
  </si>
  <si>
    <t>37</t>
  </si>
  <si>
    <t>59224487</t>
  </si>
  <si>
    <t>skruž betonová středová pro uliční vpusť 450x295x50mm</t>
  </si>
  <si>
    <t>-461806995</t>
  </si>
  <si>
    <t>38</t>
  </si>
  <si>
    <t>895941332</t>
  </si>
  <si>
    <t>Osazení vpusti uliční z betonových dílců DN 450 skruž průběžná se zápachovou uzávěrkou</t>
  </si>
  <si>
    <t>2034781270</t>
  </si>
  <si>
    <t>https://podminky.urs.cz/item/CS_URS_2024_01/895941332</t>
  </si>
  <si>
    <t>39</t>
  </si>
  <si>
    <t>59224494</t>
  </si>
  <si>
    <t>skruž betonová průběžná se zápachovou uzávěrkou 200mm PVC pro uliční vpusť 450x645x50mm</t>
  </si>
  <si>
    <t>-2046264425</t>
  </si>
  <si>
    <t>40</t>
  </si>
  <si>
    <t>899102211</t>
  </si>
  <si>
    <t>Demontáž poklopů litinových a ocelových včetně rámů, hmotnosti jednotlivě přes 50 do 100 Kg</t>
  </si>
  <si>
    <t>-116570709</t>
  </si>
  <si>
    <t>https://podminky.urs.cz/item/CS_URS_2024_01/899102211</t>
  </si>
  <si>
    <t>41</t>
  </si>
  <si>
    <t>899104112</t>
  </si>
  <si>
    <t>Osazení poklopů litinových, ocelových nebo železobetonových včetně rámů pro třídu zatížení D400, E600</t>
  </si>
  <si>
    <t>742105199</t>
  </si>
  <si>
    <t>https://podminky.urs.cz/item/CS_URS_2024_01/899104112</t>
  </si>
  <si>
    <t>42</t>
  </si>
  <si>
    <t>55241003</t>
  </si>
  <si>
    <t>poklop kanalizační betonový, litinový rám 160mm, D400 bez odvětrání</t>
  </si>
  <si>
    <t>-1892387020</t>
  </si>
  <si>
    <t>43</t>
  </si>
  <si>
    <t>899201211</t>
  </si>
  <si>
    <t>Demontáž mříží litinových včetně rámů, hmotnosti jednotlivě do 50 kg</t>
  </si>
  <si>
    <t>-1152074958</t>
  </si>
  <si>
    <t>https://podminky.urs.cz/item/CS_URS_2024_01/899201211</t>
  </si>
  <si>
    <t>44</t>
  </si>
  <si>
    <t>899204112</t>
  </si>
  <si>
    <t>Osazení mříží litinových včetně rámů a košů na bahno pro třídu zatížení D400, E600</t>
  </si>
  <si>
    <t>2004912096</t>
  </si>
  <si>
    <t>https://podminky.urs.cz/item/CS_URS_2024_01/899204112</t>
  </si>
  <si>
    <t>45</t>
  </si>
  <si>
    <t>55242320</t>
  </si>
  <si>
    <t>mříž vtoková litinová plochá 500x500mm</t>
  </si>
  <si>
    <t>1242339636</t>
  </si>
  <si>
    <t>46</t>
  </si>
  <si>
    <t>28661789</t>
  </si>
  <si>
    <t>koš kalový ocelový pro silniční vpusť 425mm vč. madla</t>
  </si>
  <si>
    <t>189668534</t>
  </si>
  <si>
    <t>47</t>
  </si>
  <si>
    <t>899623151</t>
  </si>
  <si>
    <t>Obetonování potrubí nebo zdiva stok betonem prostým v otevřeném výkopu, betonem tř. C 16/20</t>
  </si>
  <si>
    <t>1487231517</t>
  </si>
  <si>
    <t>https://podminky.urs.cz/item/CS_URS_2024_01/899623151</t>
  </si>
  <si>
    <t>Ostatní konstrukce a práce, bourání</t>
  </si>
  <si>
    <t>48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</si>
  <si>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</si>
  <si>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</si>
  <si>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403853398</t>
  </si>
  <si>
    <t>https://podminky.urs.cz/item/CS_URS_2024_01/966006211</t>
  </si>
  <si>
    <t>Poznámka k položce:_x000d_
demontáž dopravní značky ze sloupu VO</t>
  </si>
  <si>
    <t>značky v prostoru staveniště - uložit pro zpětnou montáž -zákaz vjezdy, přechod, hlavní</t>
  </si>
  <si>
    <t>49</t>
  </si>
  <si>
    <t>919735113</t>
  </si>
  <si>
    <t>Řezání stávajícího živičného krytu nebo podkladu hloubky přes 100 do 150 mm</t>
  </si>
  <si>
    <t>-387527397</t>
  </si>
  <si>
    <t>https://podminky.urs.cz/item/CS_URS_2024_01/919735113</t>
  </si>
  <si>
    <t>komunikace</t>
  </si>
  <si>
    <t>32+78+1,0*2</t>
  </si>
  <si>
    <t>4,5*2</t>
  </si>
  <si>
    <t>50</t>
  </si>
  <si>
    <t>919735111</t>
  </si>
  <si>
    <t>Řezání stávajícího živičného krytu nebo podkladu hloubky do 50 mm</t>
  </si>
  <si>
    <t>1493094227</t>
  </si>
  <si>
    <t>https://podminky.urs.cz/item/CS_URS_2024_01/919735111</t>
  </si>
  <si>
    <t>"celá délka dotčeného úseku pro finální úpravu</t>
  </si>
  <si>
    <t>125+2,3*2+1,5+5</t>
  </si>
  <si>
    <t>997</t>
  </si>
  <si>
    <t>Přesun sutě</t>
  </si>
  <si>
    <t>51</t>
  </si>
  <si>
    <t>997002511_N</t>
  </si>
  <si>
    <t>Vodorovné přemístění suti a vybouraných hmot bez naložení, se složením a hrubým urovnáním na vzdálenost do 1 km</t>
  </si>
  <si>
    <t>1330528983</t>
  </si>
  <si>
    <t>https://podminky.urs.cz/item/CS_URS_2024_01/997002511_N</t>
  </si>
  <si>
    <t>52</t>
  </si>
  <si>
    <t>997002519_N</t>
  </si>
  <si>
    <t>Vodorovné přemístění suti a vybouraných hmot bez naložení, se složením a hrubým urovnáním Příplatek k ceně za každý další i započatý 1 km přes 1 km</t>
  </si>
  <si>
    <t>-921240597</t>
  </si>
  <si>
    <t>https://podminky.urs.cz/item/CS_URS_2024_01/997002519_N</t>
  </si>
  <si>
    <t>Poznámka k položce:_x000d_
- vzdálenost 30 km</t>
  </si>
  <si>
    <t>189,3*29</t>
  </si>
  <si>
    <t>53</t>
  </si>
  <si>
    <t>997013847</t>
  </si>
  <si>
    <t>Poplatek za uložení stavebního odpadu na skládce (skládkovné) asfaltového s obsahem dehtu zatříděného do Katalogu odpadů pod kódem 17 03 01</t>
  </si>
  <si>
    <t>-1312563382</t>
  </si>
  <si>
    <t>https://podminky.urs.cz/item/CS_URS_2024_01/997013847</t>
  </si>
  <si>
    <t>asfalt</t>
  </si>
  <si>
    <t>36,814+5,924+21,558</t>
  </si>
  <si>
    <t>54</t>
  </si>
  <si>
    <t>997013861</t>
  </si>
  <si>
    <t>Poplatek za uložení stavebního odpadu na recyklační skládce (skládkovné) z prostého betonu zatříděného do Katalogu odpadů pod kódem 17 01 01</t>
  </si>
  <si>
    <t>202481926</t>
  </si>
  <si>
    <t>https://podminky.urs.cz/item/CS_URS_2024_01/997013861</t>
  </si>
  <si>
    <t>zámková dlažba , obruby nájezdové a beton kamenných, šachty</t>
  </si>
  <si>
    <t>2,73+0,87+12+0,576+0,768</t>
  </si>
  <si>
    <t>55</t>
  </si>
  <si>
    <t>997013871</t>
  </si>
  <si>
    <t>Poplatek za uložení stavebního odpadu na recyklační skládce (skládkovné) směsného stavebního a demoličního zatříděného do Katalogu odpadů pod kódem 17 09 04</t>
  </si>
  <si>
    <t>1425952253</t>
  </si>
  <si>
    <t>https://podminky.urs.cz/item/CS_URS_2024_01/997013871</t>
  </si>
  <si>
    <t>189,3-64,296-16,944-105,867</t>
  </si>
  <si>
    <t>56</t>
  </si>
  <si>
    <t>997013873</t>
  </si>
  <si>
    <t>722114513</t>
  </si>
  <si>
    <t>https://podminky.urs.cz/item/CS_URS_2024_01/997013873</t>
  </si>
  <si>
    <t>kamenné obruby, podsyp zpevněných ploch</t>
  </si>
  <si>
    <t>23,985-12</t>
  </si>
  <si>
    <t>21,692+67,57+4,62</t>
  </si>
  <si>
    <t>998</t>
  </si>
  <si>
    <t>Přesun hmot</t>
  </si>
  <si>
    <t>57</t>
  </si>
  <si>
    <t>998223011</t>
  </si>
  <si>
    <t>Přesun hmot pro pozemní komunikace s krytem dlážděným dopravní vzdálenost do 200 m jakékoliv délky objektu</t>
  </si>
  <si>
    <t>-1468763539</t>
  </si>
  <si>
    <t>https://podminky.urs.cz/item/CS_URS_2024_01/998223011</t>
  </si>
  <si>
    <t>Práce a dodávky M</t>
  </si>
  <si>
    <t>46-M</t>
  </si>
  <si>
    <t>Zemní práce při extr.mont.pracích</t>
  </si>
  <si>
    <t>58</t>
  </si>
  <si>
    <t>460791113</t>
  </si>
  <si>
    <t>Montáž trubek ochranných uložených volně do rýhy plastových tuhých, vnitřního průměru přes 50 do 90 mm</t>
  </si>
  <si>
    <t>64</t>
  </si>
  <si>
    <t>-48531913</t>
  </si>
  <si>
    <t>https://podminky.urs.cz/item/CS_URS_2024_01/460791113</t>
  </si>
  <si>
    <t>"chránička+rezervní"</t>
  </si>
  <si>
    <t>2*60</t>
  </si>
  <si>
    <t>59</t>
  </si>
  <si>
    <t>34571354</t>
  </si>
  <si>
    <t>trubka elektroinstalační ohebná dvouplášťová korugovaná (chránička) D 75/90mm, HDPE+LDPE</t>
  </si>
  <si>
    <t>128</t>
  </si>
  <si>
    <t>-648206637</t>
  </si>
  <si>
    <t>120*1,05</t>
  </si>
  <si>
    <t>SO02_N - Parkovací stání, včetně navazujících zpevněných ploch - nezpůsobilé náklady</t>
  </si>
  <si>
    <t xml:space="preserve">    2 - Zakládání</t>
  </si>
  <si>
    <t xml:space="preserve">    3 - Svislé a kompletní konstrukce</t>
  </si>
  <si>
    <t xml:space="preserve">    5 - Komunikace pozemní</t>
  </si>
  <si>
    <t>PSV - Práce a dodávky PSV</t>
  </si>
  <si>
    <t xml:space="preserve">    767 - Konstrukce zámečnické</t>
  </si>
  <si>
    <t>-781765532</t>
  </si>
  <si>
    <t>sanační polštář bude realizován se souhlasem AD a TDI</t>
  </si>
  <si>
    <t>odkop pro případný sanační polštář</t>
  </si>
  <si>
    <t xml:space="preserve">"Úsek A </t>
  </si>
  <si>
    <t>38*6*0,3</t>
  </si>
  <si>
    <t>stání ZTP</t>
  </si>
  <si>
    <t>6,0*8,0*0,3</t>
  </si>
  <si>
    <t>"Úsek B</t>
  </si>
  <si>
    <t>14,0*5,0*0,3</t>
  </si>
  <si>
    <t xml:space="preserve">"Úsek C </t>
  </si>
  <si>
    <t>30*5,0*0,3</t>
  </si>
  <si>
    <t>-461652814</t>
  </si>
  <si>
    <t>148,8</t>
  </si>
  <si>
    <t>-1983714674</t>
  </si>
  <si>
    <t>148,8*1,6</t>
  </si>
  <si>
    <t>605735732</t>
  </si>
  <si>
    <t>181951112</t>
  </si>
  <si>
    <t>Úprava pláně vyrovnáním výškových rozdílů strojně v hornině třídy těžitelnosti I, skupiny 1 až 3 se zhutněním</t>
  </si>
  <si>
    <t>-636803748</t>
  </si>
  <si>
    <t>https://podminky.urs.cz/item/CS_URS_2024_01/181951112</t>
  </si>
  <si>
    <t>"Úsek A dl. 38m, š. 6,0m</t>
  </si>
  <si>
    <t>38*6</t>
  </si>
  <si>
    <t>6,5*8,0</t>
  </si>
  <si>
    <t>přístupová rampa</t>
  </si>
  <si>
    <t>6,5*2,5+2,0*4,0+8,5*1,6</t>
  </si>
  <si>
    <t>doplnění stávajícího chodníku</t>
  </si>
  <si>
    <t>"Úsek B dl. 14m, š. 5,0m"</t>
  </si>
  <si>
    <t>14,0*5,0</t>
  </si>
  <si>
    <t>"Úsek C dl. 30m, š. 5,0m"</t>
  </si>
  <si>
    <t>30*5,0</t>
  </si>
  <si>
    <t>Mezisoučet</t>
  </si>
  <si>
    <t>543,855*0,1</t>
  </si>
  <si>
    <t>043134000</t>
  </si>
  <si>
    <t>Zkoušky zatěžovací</t>
  </si>
  <si>
    <t>1024</t>
  </si>
  <si>
    <t>551303807</t>
  </si>
  <si>
    <t>https://podminky.urs.cz/item/CS_URS_2023_01/043134000</t>
  </si>
  <si>
    <t>171151112</t>
  </si>
  <si>
    <t>Uložení sypanin do násypů strojně s rozprostřením sypaniny ve vrstvách a s hrubým urovnáním zhutněných z hornin nesoudržných kamenitých</t>
  </si>
  <si>
    <t>1353826142</t>
  </si>
  <si>
    <t>https://podminky.urs.cz/item/CS_URS_2024_01/171151112</t>
  </si>
  <si>
    <t>případný sanační polštář</t>
  </si>
  <si>
    <t>58344229</t>
  </si>
  <si>
    <t>štěrkodrť frakce 0/125</t>
  </si>
  <si>
    <t>1280481891</t>
  </si>
  <si>
    <t>148,8*2,0</t>
  </si>
  <si>
    <t>Zakládání</t>
  </si>
  <si>
    <t>213141111</t>
  </si>
  <si>
    <t>Zřízení vrstvy z geotextilie filtrační, separační, odvodňovací, ochranné, výztužné nebo protierozní v rovině nebo ve sklonu do 1:5, šířky do 3 m</t>
  </si>
  <si>
    <t>-1559505948</t>
  </si>
  <si>
    <t>https://podminky.urs.cz/item/CS_URS_2024_01/213141111</t>
  </si>
  <si>
    <t>537,85*0,1</t>
  </si>
  <si>
    <t>69311088</t>
  </si>
  <si>
    <t>geotextilie netkaná separační, ochranná, filtrační, drenážní PES 500g/m2</t>
  </si>
  <si>
    <t>-1575006673</t>
  </si>
  <si>
    <t>591,635*1,15</t>
  </si>
  <si>
    <t>Svislé a kompletní konstrukce</t>
  </si>
  <si>
    <t>327323127</t>
  </si>
  <si>
    <t>Opěrné zdi a valy z betonu železového bez zvláštních nároků na vliv prostředí tř. C 25/30</t>
  </si>
  <si>
    <t>139984922</t>
  </si>
  <si>
    <t>https://podminky.urs.cz/item/CS_URS_2024_01/327323127</t>
  </si>
  <si>
    <t>0,6*0,12*8,5</t>
  </si>
  <si>
    <t>327351211</t>
  </si>
  <si>
    <t>Bednění opěrných zdí a valů svislých i skloněných, výšky do 20 m zřízení</t>
  </si>
  <si>
    <t>719670274</t>
  </si>
  <si>
    <t>https://podminky.urs.cz/item/CS_URS_2024_01/327351211</t>
  </si>
  <si>
    <t>systémové dílce, překližka pro pohledový efekt</t>
  </si>
  <si>
    <t>0,6*8,5*2+0,12*0,6*2</t>
  </si>
  <si>
    <t>327351221</t>
  </si>
  <si>
    <t>Bednění opěrných zdí a valů svislých i skloněných, výšky do 20 m odstranění</t>
  </si>
  <si>
    <t>149197576</t>
  </si>
  <si>
    <t>https://podminky.urs.cz/item/CS_URS_2024_01/327351221</t>
  </si>
  <si>
    <t>327361006</t>
  </si>
  <si>
    <t>Výztuž opěrných zdí a valů průměru do 12 mm, z oceli 10 505 (R) nebo BSt 500</t>
  </si>
  <si>
    <t>200210315</t>
  </si>
  <si>
    <t>https://podminky.urs.cz/item/CS_URS_2024_01/327361006</t>
  </si>
  <si>
    <t>0,612*0,1</t>
  </si>
  <si>
    <t>Komunikace pozemní</t>
  </si>
  <si>
    <t>564762111</t>
  </si>
  <si>
    <t>Podklad nebo kryt z vibrovaného štěrku VŠ s rozprostřením, vlhčením a zhutněním, po zhutnění tl. 200 mm</t>
  </si>
  <si>
    <t>288362989</t>
  </si>
  <si>
    <t>https://podminky.urs.cz/item/CS_URS_2024_01/564762111</t>
  </si>
  <si>
    <t>dosypání stávající štěrkové plochy</t>
  </si>
  <si>
    <t>(2,7*2,5+1,0*2,1)*1,1</t>
  </si>
  <si>
    <t>564851011</t>
  </si>
  <si>
    <t>Podklad ze štěrkodrti ŠD s rozprostřením a zhutněním plochy jednotlivě do 100 m2, po zhutnění tl. 150 mm</t>
  </si>
  <si>
    <t>-1390190117</t>
  </si>
  <si>
    <t>https://podminky.urs.cz/item/CS_URS_2024_01/564851011</t>
  </si>
  <si>
    <t>"přístupová rampa"</t>
  </si>
  <si>
    <t>1,85*5,8+1,85*4,0+1,5*8,9</t>
  </si>
  <si>
    <t>dorovnání druhou vrstvou pro vytvoření spádu</t>
  </si>
  <si>
    <t>31,48</t>
  </si>
  <si>
    <t>doplnění chodníku po rozebrání</t>
  </si>
  <si>
    <t>(68,96-31,48/2)*0,1</t>
  </si>
  <si>
    <t>564861111</t>
  </si>
  <si>
    <t>Podklad ze štěrkodrti ŠD s rozprostřením a zhutněním plochy přes 100 m2, po zhutnění tl. 200 mm</t>
  </si>
  <si>
    <t>2089354862</t>
  </si>
  <si>
    <t>https://podminky.urs.cz/item/CS_URS_2024_01/564861111</t>
  </si>
  <si>
    <t>37,7*6,0</t>
  </si>
  <si>
    <t xml:space="preserve">"Úsek B </t>
  </si>
  <si>
    <t>13,8*5,0</t>
  </si>
  <si>
    <t>29,7*5,0</t>
  </si>
  <si>
    <t>"Stání ZTP dl. 8m, š. 6,8m" včetně dorovnání druhé vrstvy do spádu</t>
  </si>
  <si>
    <t>8*6,8*2</t>
  </si>
  <si>
    <t>(552,5-108,8/2)*0,1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</si>
  <si>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</si>
  <si>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</si>
  <si>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1540043984</t>
  </si>
  <si>
    <t>https://podminky.urs.cz/item/CS_URS_2024_01/596211110</t>
  </si>
  <si>
    <t>59245015</t>
  </si>
  <si>
    <t>dlažba zámková betonová tvaru I 200x165mm tl 60mm přírodní</t>
  </si>
  <si>
    <t>-30930953</t>
  </si>
  <si>
    <t>31,48*1,03</t>
  </si>
  <si>
    <t>-0,618</t>
  </si>
  <si>
    <t>59245222</t>
  </si>
  <si>
    <t>dlažba zámková betonová tvaru I základní pro nevidomé 196x161mm tl 60mm barevná - ANTRACIT</t>
  </si>
  <si>
    <t>-1275728527</t>
  </si>
  <si>
    <t>Poznámka k položce:_x000d_
Spotřeba: 36 kus/m2</t>
  </si>
  <si>
    <t>0,4*1,5</t>
  </si>
  <si>
    <t>0,6*0,03</t>
  </si>
  <si>
    <t>596211114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</si>
  <si>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</si>
  <si>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-886475237</t>
  </si>
  <si>
    <t>https://podminky.urs.cz/item/CS_URS_2024_01/596211114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</si>
  <si>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</si>
  <si>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</si>
  <si>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-66713223</t>
  </si>
  <si>
    <t>https://podminky.urs.cz/item/CS_URS_2024_01/596212211</t>
  </si>
  <si>
    <t>"Stání ZTP dl. 8m, š. 6,8m"</t>
  </si>
  <si>
    <t>8*6,8</t>
  </si>
  <si>
    <t>59245013</t>
  </si>
  <si>
    <t>dlažba zámková betonová tvaru I 200x165mm tl 80mm přírodní</t>
  </si>
  <si>
    <t>1533467590</t>
  </si>
  <si>
    <t>54,4*1,03-6,18</t>
  </si>
  <si>
    <t>59245010</t>
  </si>
  <si>
    <t>dlažba zámková betonová tvaru I 200x165mm tl 80mm barevná - ANTRACIT</t>
  </si>
  <si>
    <t>-710767343</t>
  </si>
  <si>
    <t>5,0*1,2*1,03</t>
  </si>
  <si>
    <t>596212214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</si>
  <si>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Příplatek k cenám za dlažbu z prvků dvou barev</t>
  </si>
  <si>
    <t>1311024759</t>
  </si>
  <si>
    <t>https://podminky.urs.cz/item/CS_URS_2024_01/596212214</t>
  </si>
  <si>
    <t>596412212</t>
  </si>
  <si>
    <t>Kladení dlažby z betonových vegetačních dlaždic pozemních komunikací s ložem z kameniva těženého nebo drceného tl. do 50 mm, s vyplněním spár a vegetačních otvorů, s hutněním vibrováním tl. 80 mm, pro plochy přes 100 do 300 m2</t>
  </si>
  <si>
    <t>-1448057528</t>
  </si>
  <si>
    <t>https://podminky.urs.cz/item/CS_URS_2024_01/596412212</t>
  </si>
  <si>
    <t xml:space="preserve">"Úsek A  </t>
  </si>
  <si>
    <t>59245037</t>
  </si>
  <si>
    <t>dlažba plošná vegetační betonová 240x240mm tl 80mm přírodní</t>
  </si>
  <si>
    <t>1414052353</t>
  </si>
  <si>
    <t>443,7*1,03</t>
  </si>
  <si>
    <t>914511111</t>
  </si>
  <si>
    <t>Montáž sloupku dopravních značek délky do 3,5 m do betonového základu</t>
  </si>
  <si>
    <t>-2044718626</t>
  </si>
  <si>
    <t>https://podminky.urs.cz/item/CS_URS_2024_01/914511111</t>
  </si>
  <si>
    <t>osazení stávajících demontovaných značek</t>
  </si>
  <si>
    <t>914111111</t>
  </si>
  <si>
    <t>Montáž svislé dopravní značky základní velikosti do 1 m2 objímkami na sloupky nebo konzoly</t>
  </si>
  <si>
    <t>-1969116456</t>
  </si>
  <si>
    <t>https://podminky.urs.cz/item/CS_URS_2024_01/914111111</t>
  </si>
  <si>
    <t>40445625</t>
  </si>
  <si>
    <t>informativní značky provozní IP8, IP9, IP11-IP13 500x700mm</t>
  </si>
  <si>
    <t>-330102669</t>
  </si>
  <si>
    <t>IP11b -parkoviště</t>
  </si>
  <si>
    <t>IP 12 - parkování ZTP</t>
  </si>
  <si>
    <t>40445647</t>
  </si>
  <si>
    <t>dodatkové tabulky E1, E2a,b , E6, E9, E10 E12c, E17 500x500mm</t>
  </si>
  <si>
    <t>-1079806529</t>
  </si>
  <si>
    <t>E1 - počet vyhrazených míst</t>
  </si>
  <si>
    <t>40445253</t>
  </si>
  <si>
    <t>víčko plastové na sloupek D 60mm</t>
  </si>
  <si>
    <t>-748351377</t>
  </si>
  <si>
    <t>40445256</t>
  </si>
  <si>
    <t>svorka upínací na sloupek dopravní značky D 60mm</t>
  </si>
  <si>
    <t>-1910314328</t>
  </si>
  <si>
    <t>4*2+1</t>
  </si>
  <si>
    <t>30408328</t>
  </si>
  <si>
    <t>40445225</t>
  </si>
  <si>
    <t>sloupek pro dopravní značku Zn D 60mm v 3,5m</t>
  </si>
  <si>
    <t>-1047581777</t>
  </si>
  <si>
    <t>914511112</t>
  </si>
  <si>
    <t>Montáž sloupku dopravních značek délky do 3,5 m do hliníkové patky pro sloupek D 60 mm</t>
  </si>
  <si>
    <t>889180595</t>
  </si>
  <si>
    <t>https://podminky.urs.cz/item/CS_URS_2024_01/914511112</t>
  </si>
  <si>
    <t>nové</t>
  </si>
  <si>
    <t>přesunuté - výměna patky</t>
  </si>
  <si>
    <t>40445240</t>
  </si>
  <si>
    <t>patka pro sloupek Al D 60mm</t>
  </si>
  <si>
    <t>1939607960</t>
  </si>
  <si>
    <t>915211122_A</t>
  </si>
  <si>
    <t>Vodorovné dopravní značení stříkaným plastem dělící čára šířky 125 mm přerušovaná bílá retroreflexní</t>
  </si>
  <si>
    <t>-767471575</t>
  </si>
  <si>
    <t>https://podminky.urs.cz/item/CS_URS_2024_01/915211122_A</t>
  </si>
  <si>
    <t>14*5+13*6+5*2</t>
  </si>
  <si>
    <t>915231112_A</t>
  </si>
  <si>
    <t>Vodorovné dopravní značení stříkaným plastem přechody pro chodce, šipky, symboly nápisy bílé retroreflexní</t>
  </si>
  <si>
    <t>-460308202</t>
  </si>
  <si>
    <t>https://podminky.urs.cz/item/CS_URS_2024_01/915231112_A</t>
  </si>
  <si>
    <t>Poznámka k položce:_x000d_
- symbol V10f</t>
  </si>
  <si>
    <t>2*1,2</t>
  </si>
  <si>
    <t>915231112</t>
  </si>
  <si>
    <t>-493599458</t>
  </si>
  <si>
    <t>https://podminky.urs.cz/item/CS_URS_2024_01/915231112</t>
  </si>
  <si>
    <t>Poznámka k položce:_x000d_
- přechod pro chodce</t>
  </si>
  <si>
    <t>6*4*0,5</t>
  </si>
  <si>
    <t>916111113</t>
  </si>
  <si>
    <t>Osazení silniční obruby z dlažebních kostek v jedné řadě s ložem tl. přes 50 do 100 mm, s vyplněním a zatřením spár cementovou maltou z velkých kostek s boční opěrou z betonu prostého, do lože z betonu prostého téže značky</t>
  </si>
  <si>
    <t>-152313319</t>
  </si>
  <si>
    <t>https://podminky.urs.cz/item/CS_URS_2024_01/916111113</t>
  </si>
  <si>
    <t>"dvojřádek"2*(30+14+44)</t>
  </si>
  <si>
    <t>58381008</t>
  </si>
  <si>
    <t>kostka štípaná dlažební žula velká 15/17</t>
  </si>
  <si>
    <t>2114435866</t>
  </si>
  <si>
    <t>176*0,17 "Přepočtené koeficientem množství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</si>
  <si>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</si>
  <si>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</si>
  <si>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692267317</t>
  </si>
  <si>
    <t>https://podminky.urs.cz/item/CS_URS_2024_01/916111123</t>
  </si>
  <si>
    <t>Poznámka k položce:_x000d_
- doplnění v délce mimo parkovací stání</t>
  </si>
  <si>
    <t>"dvojřádek"</t>
  </si>
  <si>
    <t>2*(1,9+31+1,5+1,2+77,8)</t>
  </si>
  <si>
    <t>58381007</t>
  </si>
  <si>
    <t>kostka štípaná dlažební žula drobná 8/10</t>
  </si>
  <si>
    <t>-491082223</t>
  </si>
  <si>
    <t>0,25*226,8/2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</si>
  <si>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</si>
  <si>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</si>
  <si>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839753481</t>
  </si>
  <si>
    <t>https://podminky.urs.cz/item/CS_URS_2024_01/916131113</t>
  </si>
  <si>
    <t>"obrubník 150/300"</t>
  </si>
  <si>
    <t>30+14+44</t>
  </si>
  <si>
    <t>doplnění v místě rozebraného přechodu</t>
  </si>
  <si>
    <t>3,0</t>
  </si>
  <si>
    <t>59217034</t>
  </si>
  <si>
    <t>obrubník silniční betonový 1000x150x300mm</t>
  </si>
  <si>
    <t>302407234</t>
  </si>
  <si>
    <t>91*1,02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</si>
  <si>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</si>
  <si>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</si>
  <si>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399870914</t>
  </si>
  <si>
    <t>https://podminky.urs.cz/item/CS_URS_2024_01/916131213</t>
  </si>
  <si>
    <t>obrubník 150/300 kolem parkovacích stání</t>
  </si>
  <si>
    <t>6,5+38+8,5+5,5*4+14+30</t>
  </si>
  <si>
    <t>694209044</t>
  </si>
  <si>
    <t>119*1,02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</si>
  <si>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</si>
  <si>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</si>
  <si>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681888884</t>
  </si>
  <si>
    <t>https://podminky.urs.cz/item/CS_URS_2024_01/916231213</t>
  </si>
  <si>
    <t>kolem - rampy - chodníku</t>
  </si>
  <si>
    <t>6,0*2+2,0*3+2,5+8,5*2+1,5</t>
  </si>
  <si>
    <t>doplnění stávajícího demontovaného chodníku</t>
  </si>
  <si>
    <t>2,0*2</t>
  </si>
  <si>
    <t>59217017</t>
  </si>
  <si>
    <t>obrubník betonový chodníkový 1000x100x250mm</t>
  </si>
  <si>
    <t>-1228370100</t>
  </si>
  <si>
    <t>43*1,02</t>
  </si>
  <si>
    <t>43,86*1,02 'Přepočtené koeficientem množství</t>
  </si>
  <si>
    <t>-556144814</t>
  </si>
  <si>
    <t xml:space="preserve">obrubník 150/300  mimo parkovací stání</t>
  </si>
  <si>
    <t>2,5+3,0*2+20+2,0+6,5+5,5*3+6,5</t>
  </si>
  <si>
    <t>-1151090637</t>
  </si>
  <si>
    <t>60*1,02</t>
  </si>
  <si>
    <t>916241213</t>
  </si>
  <si>
    <t>Osazení obrubníku kamenného se zřízením lože, s vyplněním a zatřením spár cementovou maltou stojatého s boční opěrou z betonu prostého, do lože z betonu prostého</t>
  </si>
  <si>
    <t>316222572</t>
  </si>
  <si>
    <t>https://podminky.urs.cz/item/CS_URS_2024_01/916241213</t>
  </si>
  <si>
    <t>navázání obrub nájezdových na stávající obrubníky kamenné - ze stávajících vytrhaných - bez dodávky materiálu</t>
  </si>
  <si>
    <t>2,0+1,5*3</t>
  </si>
  <si>
    <t>916991121</t>
  </si>
  <si>
    <t>Lože pod obrubníky, krajníky nebo obruby z dlažebních kostek z betonu prostého</t>
  </si>
  <si>
    <t>-808863747</t>
  </si>
  <si>
    <t>https://podminky.urs.cz/item/CS_URS_2024_01/916991121</t>
  </si>
  <si>
    <t xml:space="preserve">podbetonování a obetonování opěrné zídky </t>
  </si>
  <si>
    <t>0,25*0,79*8,5+0,25*0,4*8,5</t>
  </si>
  <si>
    <t>podbetonování dvojřádku a první řady dlažby</t>
  </si>
  <si>
    <t>0,35*0,25*(1,9+31+1,5+1,2+77,8)</t>
  </si>
  <si>
    <t>0,3*0,3*(30+14+44+3,0)+0,3*0,3*(5,5*3+5,0*2+6,0*2*2)</t>
  </si>
  <si>
    <t>147351329</t>
  </si>
  <si>
    <t>PSV</t>
  </si>
  <si>
    <t>Práce a dodávky PSV</t>
  </si>
  <si>
    <t>767</t>
  </si>
  <si>
    <t>Konstrukce zámečnické</t>
  </si>
  <si>
    <t>767161111</t>
  </si>
  <si>
    <t>Montáž zábradlí rovného z trubek nebo tenkostěnných profilů do zdiva, hmotnosti 1 m zábradlí do 20 kg</t>
  </si>
  <si>
    <t>-1901178890</t>
  </si>
  <si>
    <t>https://podminky.urs.cz/item/CS_URS_2024_01/767161111</t>
  </si>
  <si>
    <t>553420R</t>
  </si>
  <si>
    <t>zábradlí nerezové, sloupky, dvojí madlo D 60mm, v.1,1m</t>
  </si>
  <si>
    <t>263368115</t>
  </si>
  <si>
    <t>998767201</t>
  </si>
  <si>
    <t>Přesun hmot pro zámečnické konstrukce stanovený procentní sazbou (%) z ceny vodorovná dopravní vzdálenost do 50 m základní v objektech výšky do 6 m</t>
  </si>
  <si>
    <t>%</t>
  </si>
  <si>
    <t>1845154197</t>
  </si>
  <si>
    <t>https://podminky.urs.cz/item/CS_URS_2024_01/998767201</t>
  </si>
  <si>
    <t>SO03_N - Odvodnění zpevněných ploch (kanalizace) - nezpůsobilé náklady</t>
  </si>
  <si>
    <t xml:space="preserve">    4 - Vodorovné konstrukce</t>
  </si>
  <si>
    <t xml:space="preserve">    8 - Trubní vedení</t>
  </si>
  <si>
    <t>-1292836894</t>
  </si>
  <si>
    <t>0,45*1,0*107,4</t>
  </si>
  <si>
    <t>58337331</t>
  </si>
  <si>
    <t>štěrkopísek frakce 0/22</t>
  </si>
  <si>
    <t>-1518721984</t>
  </si>
  <si>
    <t>48,33*2,0</t>
  </si>
  <si>
    <t>174111101</t>
  </si>
  <si>
    <t>Zásyp sypaninou z jakékoliv horniny ručně s uložením výkopku ve vrstvách se zhutněním jam, šachet, rýh nebo kolem objektů v těchto vykopávkách</t>
  </si>
  <si>
    <t>2033860416</t>
  </si>
  <si>
    <t>https://podminky.urs.cz/item/CS_URS_2024_01/174111101</t>
  </si>
  <si>
    <t>výkop pro kanalizaci a šachty</t>
  </si>
  <si>
    <t>107,4*1,0*1,5</t>
  </si>
  <si>
    <t>2,7*2,5*1,5*7</t>
  </si>
  <si>
    <t>odpočet zásypů a podsypů kamenivem a povrchových úprav</t>
  </si>
  <si>
    <t>-10,74-48,33</t>
  </si>
  <si>
    <t>-((1,5-0,1-0,45)*1,0*4,5+(1,5-0,1-0,45)*1,0*(2,1+3,0+8,0))*1,2</t>
  </si>
  <si>
    <t>10364100</t>
  </si>
  <si>
    <t>zemina pro terénní úpravy - tříděná</t>
  </si>
  <si>
    <t>1673610155</t>
  </si>
  <si>
    <t>(156,185-(31,205/2))*1,6</t>
  </si>
  <si>
    <t>270253202</t>
  </si>
  <si>
    <t>zásyp kamenivem - přechody zpevněných ploch</t>
  </si>
  <si>
    <t>((1,5-0,1-0,45)*1,0*4,5+(1,5-0,1-0,45)*1,0*(2,1+3,0+8,0))*1,2</t>
  </si>
  <si>
    <t xml:space="preserve">dopočet na usypání a </t>
  </si>
  <si>
    <t>20,064*0,2</t>
  </si>
  <si>
    <t>58344197</t>
  </si>
  <si>
    <t>štěrkodrť frakce 0/63</t>
  </si>
  <si>
    <t>-1831972375</t>
  </si>
  <si>
    <t>zásyp rýhy ve zpevněných plochách</t>
  </si>
  <si>
    <t>24,077*2,0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</si>
  <si>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</si>
  <si>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</si>
  <si>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408243778</t>
  </si>
  <si>
    <t>https://podminky.urs.cz/item/CS_URS_2024_01/162351103</t>
  </si>
  <si>
    <t>přesun pro zpětný zásyp</t>
  </si>
  <si>
    <t>152,841</t>
  </si>
  <si>
    <t>167151111</t>
  </si>
  <si>
    <t>Nakládání, skládání a překládání neulehlého výkopku nebo sypaniny strojně nakládání, množství přes 100 m3, z hornin třídy těžitelnosti I, skupiny 1 až 3</t>
  </si>
  <si>
    <t>-516876577</t>
  </si>
  <si>
    <t>https://podminky.urs.cz/item/CS_URS_2024_01/167151111</t>
  </si>
  <si>
    <t>naložení zeminy pro zpětný zásyp</t>
  </si>
  <si>
    <t>212312111</t>
  </si>
  <si>
    <t>Lože pro trativody z betonu prostého</t>
  </si>
  <si>
    <t>482231740</t>
  </si>
  <si>
    <t>https://podminky.urs.cz/item/CS_URS_2024_01/212312111</t>
  </si>
  <si>
    <t>0,3*0,1*(30+5,0*2+14+9,5+44+9,5*3)</t>
  </si>
  <si>
    <t>-0,144</t>
  </si>
  <si>
    <t>212572111</t>
  </si>
  <si>
    <t>Lože pro trativody ze štěrkopísku tříděného</t>
  </si>
  <si>
    <t>2092943762</t>
  </si>
  <si>
    <t>https://podminky.urs.cz/item/CS_URS_2024_01/212572111</t>
  </si>
  <si>
    <t>"náhrada betonového lože při křížení Teplo Kopřivnice</t>
  </si>
  <si>
    <t>0,3*0,1*1,2*4</t>
  </si>
  <si>
    <t>212755214</t>
  </si>
  <si>
    <t>Trativody bez lože z drenážních trubek plastových flexibilních D 100 mm</t>
  </si>
  <si>
    <t>-775066072</t>
  </si>
  <si>
    <t>https://podminky.urs.cz/item/CS_URS_2024_01/212755214</t>
  </si>
  <si>
    <t>(30+5,0*2+14+9,5+44+9,5*3)</t>
  </si>
  <si>
    <t>211561111</t>
  </si>
  <si>
    <t>Výplň kamenivem do rýh odvodňovacích žeber nebo trativodů bez zhutnění, s úpravou povrchu výplně kamenivem hrubým drceným frakce 4 až 16 mm</t>
  </si>
  <si>
    <t>1954211078</t>
  </si>
  <si>
    <t>https://podminky.urs.cz/item/CS_URS_2024_01/211561111</t>
  </si>
  <si>
    <t>včetně zásypů propojení žlabů do šachet</t>
  </si>
  <si>
    <t>(125+5,0*4+9,5*8)*0,5*0,8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</si>
  <si>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</si>
  <si>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</si>
  <si>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-1154646888</t>
  </si>
  <si>
    <t>https://podminky.urs.cz/item/CS_URS_2024_01/211971121</t>
  </si>
  <si>
    <t>136*(0,5*2+0,8*2)</t>
  </si>
  <si>
    <t>-342877040</t>
  </si>
  <si>
    <t>353,6*1,15</t>
  </si>
  <si>
    <t>Vodorovné konstrukce</t>
  </si>
  <si>
    <t>463732864</t>
  </si>
  <si>
    <t>Poznámka k položce:_x000d_
- ŠP 0/22</t>
  </si>
  <si>
    <t>0,1*1,0*107,4</t>
  </si>
  <si>
    <t>(125+5,0*4+9,5*8)*0,5*0,1</t>
  </si>
  <si>
    <t>451572111</t>
  </si>
  <si>
    <t>Lože pod potrubí, stoky a drobné objekty v otevřeném výkopu z kameniva drobného těženého 0 až 4 mm</t>
  </si>
  <si>
    <t>-2035484425</t>
  </si>
  <si>
    <t>https://podminky.urs.cz/item/CS_URS_2024_01/451572111</t>
  </si>
  <si>
    <t>lože pod šachty</t>
  </si>
  <si>
    <t>7*2,5*2,5*0,15</t>
  </si>
  <si>
    <t>-633191293</t>
  </si>
  <si>
    <t>7*1,6*1,6*0,1</t>
  </si>
  <si>
    <t>-356669639</t>
  </si>
  <si>
    <t>zásyp po překopu zpevněné plochy u školy</t>
  </si>
  <si>
    <t>2,7*2,5+1,5*2,5</t>
  </si>
  <si>
    <t>Trubní vedení</t>
  </si>
  <si>
    <t>871260310</t>
  </si>
  <si>
    <t>Montáž kanalizačního potrubí z polypropylenu PP hladkého plnostěnného SN 10 DN 100</t>
  </si>
  <si>
    <t>1419894943</t>
  </si>
  <si>
    <t>https://podminky.urs.cz/item/CS_URS_2024_01/871260310</t>
  </si>
  <si>
    <t>Poznámka k položce:_x000d_
- včetně tvarovek, spojů</t>
  </si>
  <si>
    <t>odvodnění žlabů</t>
  </si>
  <si>
    <t>2*6+9+9+2*9,5</t>
  </si>
  <si>
    <t>28617001</t>
  </si>
  <si>
    <t>trubka kanalizační PP plnostěnná třívrstvá DN 100x1000mm SN10</t>
  </si>
  <si>
    <t>-1815735625</t>
  </si>
  <si>
    <t>49*1,02</t>
  </si>
  <si>
    <t>871310310</t>
  </si>
  <si>
    <t>Montáž kanalizačního potrubí z polypropylenu PP hladkého plnostěnného SN 10 DN 150</t>
  </si>
  <si>
    <t>-1363381756</t>
  </si>
  <si>
    <t>https://podminky.urs.cz/item/CS_URS_2024_01/871310310</t>
  </si>
  <si>
    <t>dle PD</t>
  </si>
  <si>
    <t>107,4</t>
  </si>
  <si>
    <t>28617011</t>
  </si>
  <si>
    <t>trubka kanalizační PP plnostěnná třívrstvá DN 150x3000mm SN10</t>
  </si>
  <si>
    <t>-1300756417</t>
  </si>
  <si>
    <t>107,4*1,02</t>
  </si>
  <si>
    <t>877310330</t>
  </si>
  <si>
    <t>Montáž tvarovek na kanalizačním plastovém potrubí z PP nebo PVC-U hladkého plnostěnného spojek nebo redukcí DN 150</t>
  </si>
  <si>
    <t>360155389</t>
  </si>
  <si>
    <t>https://podminky.urs.cz/item/CS_URS_2024_01/877310330</t>
  </si>
  <si>
    <t>28617235</t>
  </si>
  <si>
    <t>spojka přesuvná kanalizační PP třívrstvá DN 150</t>
  </si>
  <si>
    <t>-262516432</t>
  </si>
  <si>
    <t>894411111</t>
  </si>
  <si>
    <t>Zřízení šachet kanalizačních z betonových dílců s obložením dna betonem tř. C 25/30, na potrubí DN do 200</t>
  </si>
  <si>
    <t>-488483900</t>
  </si>
  <si>
    <t>https://podminky.urs.cz/item/CS_URS_2024_01/894411111</t>
  </si>
  <si>
    <t>001R</t>
  </si>
  <si>
    <t xml:space="preserve">Revizní šachta betonová DN100, tl. stěny 120mm </t>
  </si>
  <si>
    <t>kpl</t>
  </si>
  <si>
    <t>-71824960</t>
  </si>
  <si>
    <t>Poznámka k položce:_x000d_
- dno kanalizační na potrubí DN150 včetně výroby dle šachtových hodin v souladu s PD_x000d_
- skruže dle potřebné výšky a dle výrobního programu dodavatele_x000d_
- přechodový konus_x000d_
- vyrovnávací prstenec - výška určena dle potřeby</t>
  </si>
  <si>
    <t>899102112</t>
  </si>
  <si>
    <t>Osazení poklopů litinových, ocelových nebo železobetonových včetně rámů pro třídu zatížení A15, A50</t>
  </si>
  <si>
    <t>-1235187027</t>
  </si>
  <si>
    <t>https://podminky.urs.cz/item/CS_URS_2024_01/899102112</t>
  </si>
  <si>
    <t>55241002</t>
  </si>
  <si>
    <t>poklop kanalizační betonový, litinový rám 125mm, B 125 bez odvětrání</t>
  </si>
  <si>
    <t>65859967</t>
  </si>
  <si>
    <t>899103112</t>
  </si>
  <si>
    <t>Osazení poklopů litinových, ocelových nebo železobetonových včetně rámů pro třídu zatížení B125, C250</t>
  </si>
  <si>
    <t>1497729321</t>
  </si>
  <si>
    <t>https://podminky.urs.cz/item/CS_URS_2024_01/899103112</t>
  </si>
  <si>
    <t>55241017</t>
  </si>
  <si>
    <t>poklop šachtový litinový kruhový DN 600 bez ventilace tř D400 pro běžný provoz</t>
  </si>
  <si>
    <t>-1977594703</t>
  </si>
  <si>
    <t>935113111</t>
  </si>
  <si>
    <t>Osazení odvodňovacího žlabu s krycím roštem polymerbetonového šířky do 200 mm</t>
  </si>
  <si>
    <t>-1990109104</t>
  </si>
  <si>
    <t>https://podminky.urs.cz/item/CS_URS_2024_01/935113111</t>
  </si>
  <si>
    <t>Poznámka k položce:_x000d_
- včetně betonového lože</t>
  </si>
  <si>
    <t>30+5*2+14+5+44+8+2*6</t>
  </si>
  <si>
    <t>59227101</t>
  </si>
  <si>
    <t>žlab odvodňovací z polymerbetonu bez spádu dna pozinkovaná hrana š 100mm</t>
  </si>
  <si>
    <t>-1979721107</t>
  </si>
  <si>
    <t>vně rozměry 130/180 - světlost 100</t>
  </si>
  <si>
    <t>123-0,5*6</t>
  </si>
  <si>
    <t>59227021</t>
  </si>
  <si>
    <t>čelo plné na začátek a konec odvodňovacího žlabu polymerbeton pozink hrana š 100mm</t>
  </si>
  <si>
    <t>-302930790</t>
  </si>
  <si>
    <t>59223180</t>
  </si>
  <si>
    <t>vpusť odtoková polymerbetonová včetně kalového koše a můstkového roštu litinového š 100mm</t>
  </si>
  <si>
    <t>-386362019</t>
  </si>
  <si>
    <t>0,5*6</t>
  </si>
  <si>
    <t>56241016</t>
  </si>
  <si>
    <t>rošt můstkový C250 litina pro žlab š 100mm</t>
  </si>
  <si>
    <t>268096975</t>
  </si>
  <si>
    <t>562414R</t>
  </si>
  <si>
    <t>vpusť polymerbetonová systémová odtok DN100</t>
  </si>
  <si>
    <t>629787217</t>
  </si>
  <si>
    <t>Poznámka k položce:_x000d_
- včetně kalového koše</t>
  </si>
  <si>
    <t>592270R</t>
  </si>
  <si>
    <t>žlab odvodňovací z polymerbetonu kus pro L/T tvar 500x130x180mm</t>
  </si>
  <si>
    <t>ks</t>
  </si>
  <si>
    <t>990512</t>
  </si>
  <si>
    <t>56241409</t>
  </si>
  <si>
    <t>adaptér pro roh žlabu z PE š 100mm, T a křížové napojení</t>
  </si>
  <si>
    <t>-607046605</t>
  </si>
  <si>
    <t>998276101R</t>
  </si>
  <si>
    <t>Přesun hmot pro trubní vedení hloubené z trub z plastických hmot nebo sklolaminátových pro vodovody nebo kanalizace v otevřeném výkopu dopravní vzdálenost do 200 m</t>
  </si>
  <si>
    <t>-2061184977</t>
  </si>
  <si>
    <t>https://podminky.urs.cz/item/CS_URS_2024_01/998276101R</t>
  </si>
  <si>
    <t>SO04_Z - Zasakovací objekt - způsobilé náklady</t>
  </si>
  <si>
    <t>111301111</t>
  </si>
  <si>
    <t>Sejmutí drnu tl. do 100 mm, v jakékoliv ploše</t>
  </si>
  <si>
    <t>1942118073</t>
  </si>
  <si>
    <t>https://podminky.urs.cz/item/CS_URS_2024_01/111301111</t>
  </si>
  <si>
    <t xml:space="preserve">dle PD </t>
  </si>
  <si>
    <t>1750</t>
  </si>
  <si>
    <t>121151103</t>
  </si>
  <si>
    <t>Sejmutí ornice strojně , tl. vrstvy do 200 mm</t>
  </si>
  <si>
    <t>-2092049976</t>
  </si>
  <si>
    <t>https://podminky.urs.cz/item/CS_URS_2024_01/121151103</t>
  </si>
  <si>
    <t>dle PD 1750m2 - = 250m3 ornice</t>
  </si>
  <si>
    <t>131313701</t>
  </si>
  <si>
    <t>Hloubení nezapažených jam ručně s urovnáním dna do předepsaného profilu a spádu v hornině třídy těžitelnosti II skupiny 4 soudržných</t>
  </si>
  <si>
    <t>-1183835743</t>
  </si>
  <si>
    <t>https://podminky.urs.cz/item/CS_URS_2024_01/131313701</t>
  </si>
  <si>
    <t>"hloubení zasakovacího objektu, včetně štěrkové vrstvy"</t>
  </si>
  <si>
    <t>"ručně dno srovnání, začištění - předpoklad 5cm"</t>
  </si>
  <si>
    <t>320*0,05</t>
  </si>
  <si>
    <t>131351106</t>
  </si>
  <si>
    <t>Hloubení nezapažených jam a zářezů strojně s urovnáním dna do předepsaného profilu a spádu v hornině třídy těžitelnosti II skupiny 4 přes 1 000 do 5 000 m3</t>
  </si>
  <si>
    <t>1035951052</t>
  </si>
  <si>
    <t>https://podminky.urs.cz/item/CS_URS_2024_01/131351106</t>
  </si>
  <si>
    <t>(1170+320*1,15)*0,5*2,6</t>
  </si>
  <si>
    <t>320*2,3*1,15</t>
  </si>
  <si>
    <t>nájezd pro techniku do jámy</t>
  </si>
  <si>
    <t>10,0*3,0*5,0*0,5</t>
  </si>
  <si>
    <t>132351102</t>
  </si>
  <si>
    <t>Hloubení nezapažených rýh šířky do 800 mm strojně s urovnáním dna do předepsaného profilu a spádu v hornině třídy těžitelnosti II skupiny 4 přes 20 do 50 m3</t>
  </si>
  <si>
    <t>-1597605765</t>
  </si>
  <si>
    <t>https://podminky.urs.cz/item/CS_URS_2024_01/132351102</t>
  </si>
  <si>
    <t>"výkop pro drenáž a vyústění žlabů - celková délka 125m+dopojení do šachet</t>
  </si>
  <si>
    <t>(125+5,0*4+9,5*8)*0,5*0,9</t>
  </si>
  <si>
    <t>ruční výkop</t>
  </si>
  <si>
    <t>-99,45*0,1</t>
  </si>
  <si>
    <t>132354204</t>
  </si>
  <si>
    <t>Hloubení zapažených rýh šířky přes 800 do 2 000 mm strojně s urovnáním dna do předepsaného profilu a spádu v hornině třídy těžitelnosti II skupiny 4 přes 100 do 500 m3</t>
  </si>
  <si>
    <t>167514238</t>
  </si>
  <si>
    <t>https://podminky.urs.cz/item/CS_URS_2024_01/132354204</t>
  </si>
  <si>
    <t>"délka 107,4m, šířka 0,8m+rozšíření na pažení +0,1mx2, hl. průměrně 1,5m"</t>
  </si>
  <si>
    <t>"výkop pro osazení šachtic - 7ks"</t>
  </si>
  <si>
    <t>"2,5m*2,5m, hloubka 1,5m"</t>
  </si>
  <si>
    <t>"výkop pro výměnu uliční vpusti"</t>
  </si>
  <si>
    <t>2,65*2*1,8</t>
  </si>
  <si>
    <t>-241,515*0,1</t>
  </si>
  <si>
    <t>132312221</t>
  </si>
  <si>
    <t>Hloubení zapažených rýh šířky přes 800 do 2 000 mm ručně s urovnáním dna do předepsaného profilu a spádu v hornině třídy těžitelnosti II skupiny 4 soudržných</t>
  </si>
  <si>
    <t>-423144185</t>
  </si>
  <si>
    <t>https://podminky.urs.cz/item/CS_URS_2024_01/132312221</t>
  </si>
  <si>
    <t>roční podíl prací - začištění, odkopávky sítí ve výkopu</t>
  </si>
  <si>
    <t>(99,45+241,515)*0,1</t>
  </si>
  <si>
    <t>1461544939</t>
  </si>
  <si>
    <t>přesun ornice na deponii</t>
  </si>
  <si>
    <t>250</t>
  </si>
  <si>
    <t>přesun na zpětné rozprostření</t>
  </si>
  <si>
    <t>(793,005+873)*0,15</t>
  </si>
  <si>
    <t>zaokr.</t>
  </si>
  <si>
    <t>0,099</t>
  </si>
  <si>
    <t>Součet0</t>
  </si>
  <si>
    <t>-1189393548</t>
  </si>
  <si>
    <t>přesun vhodné zásypové zeminy na zásypy rýh ve volném terénu - viz SO03-N</t>
  </si>
  <si>
    <t>152,814</t>
  </si>
  <si>
    <t>pro zásyp nájezdu do výkopu</t>
  </si>
  <si>
    <t>75</t>
  </si>
  <si>
    <t>pro úpravu terénu kolem obrub</t>
  </si>
  <si>
    <t>24,3</t>
  </si>
  <si>
    <t>1785702101</t>
  </si>
  <si>
    <t>16+2845,8+241,515+99,45</t>
  </si>
  <si>
    <t>-252,114</t>
  </si>
  <si>
    <t>drn</t>
  </si>
  <si>
    <t>1750*0,1</t>
  </si>
  <si>
    <t>167102111</t>
  </si>
  <si>
    <t>Nakládání drnu ze skládky</t>
  </si>
  <si>
    <t>1163926995</t>
  </si>
  <si>
    <t>https://podminky.urs.cz/item/CS_URS_2024_01/167102111</t>
  </si>
  <si>
    <t>14154770</t>
  </si>
  <si>
    <t>naložení ornice pro přesun pro JTÚ</t>
  </si>
  <si>
    <t>pro zásyp nájezdu do jámy</t>
  </si>
  <si>
    <t>-959681055</t>
  </si>
  <si>
    <t>3224,951*1,6</t>
  </si>
  <si>
    <t>-2007142322</t>
  </si>
  <si>
    <t>3224,951+250</t>
  </si>
  <si>
    <t>174151101</t>
  </si>
  <si>
    <t>Zásyp sypaninou z jakékoliv horniny strojně s uložením výkopku ve vrstvách se zhutněním jam, šachet, rýh nebo kolem objektů v těchto vykopávkách</t>
  </si>
  <si>
    <t>634427881</t>
  </si>
  <si>
    <t>https://podminky.urs.cz/item/CS_URS_2024_01/174151101</t>
  </si>
  <si>
    <t>"napojení na štěrkový kolektor</t>
  </si>
  <si>
    <t>320*2*1,15</t>
  </si>
  <si>
    <t>26990483</t>
  </si>
  <si>
    <t>736*2,0</t>
  </si>
  <si>
    <t>1136760072</t>
  </si>
  <si>
    <t>zásyp-obsyp kolem obrubníků - úprava terénu - vhodná zemina z výkopů</t>
  </si>
  <si>
    <t>(1,0+6,0+29,65+6,0*2+13,75+18+37,6+7,0)*0,3*0,5</t>
  </si>
  <si>
    <t>(3,6+10,5+8,9+2,0+7,8+4,2)*0,3*0,5</t>
  </si>
  <si>
    <t>182113121</t>
  </si>
  <si>
    <t>Svahování trvalých svahů do projektovaných profilů ručně s potřebným přemístěním výkopku při svahování v zářezech v hornině třídy těžitelnosti II skupiny 4</t>
  </si>
  <si>
    <t>-1929407868</t>
  </si>
  <si>
    <t>https://podminky.urs.cz/item/CS_URS_2024_01/182113121</t>
  </si>
  <si>
    <t>HTÚ hrubé srovnání po výkopu</t>
  </si>
  <si>
    <t>1015</t>
  </si>
  <si>
    <t>182611111</t>
  </si>
  <si>
    <t>Obrovnávka svahů násypů sypaných z kamene ručně tloušťky obrovnávky do 500 mm</t>
  </si>
  <si>
    <t>1553833935</t>
  </si>
  <si>
    <t>https://podminky.urs.cz/item/CS_URS_2024_01/182611111</t>
  </si>
  <si>
    <t>184813212R</t>
  </si>
  <si>
    <t>Ochrana stávajících keřů při výkopu , ošetření kořenového systému</t>
  </si>
  <si>
    <t>-1220876423</t>
  </si>
  <si>
    <t>https://podminky.urs.cz/item/CS_URS_2024_01/184813212R</t>
  </si>
  <si>
    <t>doplnění ochrany řady tují</t>
  </si>
  <si>
    <t>184818112</t>
  </si>
  <si>
    <t>Vyvětvení a tvarový ořez dřevin s úpravou koruny při výšce stromu přes 3 do 5 m</t>
  </si>
  <si>
    <t>-147721894</t>
  </si>
  <si>
    <t>https://podminky.urs.cz/item/CS_URS_2024_01/184818112</t>
  </si>
  <si>
    <t>prořezání pro případ poškození stavebním strojem</t>
  </si>
  <si>
    <t>184818232</t>
  </si>
  <si>
    <t>Ochrana kmene bedněním před poškozením stavebním provozem zřízení včetně odstranění výšky bednění do 2 m průměru kmene přes 300 do 500 mm</t>
  </si>
  <si>
    <t>-1338611030</t>
  </si>
  <si>
    <t>https://podminky.urs.cz/item/CS_URS_2024_01/184818232</t>
  </si>
  <si>
    <t>184818233</t>
  </si>
  <si>
    <t>Ochrana kmene bedněním před poškozením stavebním provozem zřízení včetně odstranění výšky bednění do 2 m průměru kmene přes 500 do 700 mm</t>
  </si>
  <si>
    <t>1807716617</t>
  </si>
  <si>
    <t>https://podminky.urs.cz/item/CS_URS_2024_01/184818233</t>
  </si>
  <si>
    <t>184818234</t>
  </si>
  <si>
    <t>Ochrana kmene bedněním před poškozením stavebním provozem zřízení včetně odstranění výšky bednění do 2 m průměru kmene přes 700 do 900 mm</t>
  </si>
  <si>
    <t>-372173277</t>
  </si>
  <si>
    <t>https://podminky.urs.cz/item/CS_URS_2024_01/184818234</t>
  </si>
  <si>
    <t>181411131</t>
  </si>
  <si>
    <t>Založení trávníku na půdě předem připravené plochy do 1000 m2 výsevem včetně utažení parkového v rovině nebo na svahu do 1:5</t>
  </si>
  <si>
    <t>-652837397</t>
  </si>
  <si>
    <t>https://podminky.urs.cz/item/CS_URS_2024_01/181411131</t>
  </si>
  <si>
    <t>Poznámka k položce:_x000d_
- včetně odplevelení_x000d_
- včetně zkypření_x000d_
- včetně kompostu a hnojiva</t>
  </si>
  <si>
    <t>viz rozprostření ornice</t>
  </si>
  <si>
    <t>793,005</t>
  </si>
  <si>
    <t>181411132</t>
  </si>
  <si>
    <t>Založení trávníku na půdě předem připravené plochy do 1000 m2 výsevem včetně utažení parkového na svahu přes 1:5 do 1:2</t>
  </si>
  <si>
    <t>-1121723434</t>
  </si>
  <si>
    <t>https://podminky.urs.cz/item/CS_URS_2024_01/181411132</t>
  </si>
  <si>
    <t>1015-(462-320)</t>
  </si>
  <si>
    <t>00572410</t>
  </si>
  <si>
    <t>osivo směs travní parková</t>
  </si>
  <si>
    <t>kg</t>
  </si>
  <si>
    <t>-809786379</t>
  </si>
  <si>
    <t>(793,005+873)*0,03</t>
  </si>
  <si>
    <t>181411121</t>
  </si>
  <si>
    <t>Založení trávníku na půdě předem připravené plochy do 1000 m2 výsevem včetně utažení lučního v rovině nebo na svahu do 1:5</t>
  </si>
  <si>
    <t>662357258</t>
  </si>
  <si>
    <t>https://podminky.urs.cz/item/CS_URS_2024_01/181411121</t>
  </si>
  <si>
    <t>462</t>
  </si>
  <si>
    <t>00572472</t>
  </si>
  <si>
    <t>osivo směs travní luční směs do vlhka</t>
  </si>
  <si>
    <t>-1624652223</t>
  </si>
  <si>
    <t>462*0,02 'Přepočtené koeficientem množství</t>
  </si>
  <si>
    <t>183403113</t>
  </si>
  <si>
    <t>Obdělání půdy frézováním v rovině nebo na svahu do 1:5</t>
  </si>
  <si>
    <t>-224999271</t>
  </si>
  <si>
    <t>https://podminky.urs.cz/item/CS_URS_2024_01/183403113</t>
  </si>
  <si>
    <t>dno vsakovacího objektu</t>
  </si>
  <si>
    <t>dno</t>
  </si>
  <si>
    <t>320</t>
  </si>
  <si>
    <t>rozprostření do "ztracena" kolem vsakovacího objektu</t>
  </si>
  <si>
    <t>130m*3,0m</t>
  </si>
  <si>
    <t>130*3,0</t>
  </si>
  <si>
    <t>kolem obrubníků - úprava terénu mimo mulčování rostlin a po kanalizaci</t>
  </si>
  <si>
    <t>(1,0+6,0+29,65-14,0+2,5)*1,0</t>
  </si>
  <si>
    <t>(14,0+8,9+2,0+7,8+1,5)*1,5</t>
  </si>
  <si>
    <t>1,0*(3,8+14,0+3,8+15*2)</t>
  </si>
  <si>
    <t>2,8*2,8*2+2,8*1,0</t>
  </si>
  <si>
    <t>pod mulčování - dle PD</t>
  </si>
  <si>
    <t>30+30+25+50+135</t>
  </si>
  <si>
    <t>183403213</t>
  </si>
  <si>
    <t>Obdělání půdy frézováním na svahu přes 1:5 do 1:2</t>
  </si>
  <si>
    <t>1497571010</t>
  </si>
  <si>
    <t>https://podminky.urs.cz/item/CS_URS_2024_01/183403213</t>
  </si>
  <si>
    <t>dle PD - svahy zasakovacího objektu</t>
  </si>
  <si>
    <t>873+142</t>
  </si>
  <si>
    <t>184813511</t>
  </si>
  <si>
    <t>Chemické odplevelení půdy před založením kultury, trávníku nebo zpevněných ploch ručně o jakékoli výměře postřikem na široko v rovině nebo na svahu do 1:5</t>
  </si>
  <si>
    <t>-511444429</t>
  </si>
  <si>
    <t>https://podminky.urs.cz/item/CS_URS_2024_01/184813511</t>
  </si>
  <si>
    <t>184813512</t>
  </si>
  <si>
    <t>Chemické odplevelení půdy před založením kultury, trávníku nebo zpevněných ploch ručně o jakékoli výměře postřikem na široko na svahu přes 1:5 do 1:2</t>
  </si>
  <si>
    <t>1956777247</t>
  </si>
  <si>
    <t>https://podminky.urs.cz/item/CS_URS_2024_01/184813512</t>
  </si>
  <si>
    <t>182303111</t>
  </si>
  <si>
    <t>Doplnění zeminy nebo substrátu na travnatých plochách tloušťky do 50 mm v rovině nebo na svahu do 1:5</t>
  </si>
  <si>
    <t>-2097629328</t>
  </si>
  <si>
    <t>https://podminky.urs.cz/item/CS_URS_2023_02/182303111</t>
  </si>
  <si>
    <t>dno zasakovacího objektu + cca 2m břehu</t>
  </si>
  <si>
    <t>10371500</t>
  </si>
  <si>
    <t>substrát pro trávníky VL</t>
  </si>
  <si>
    <t>-1177000098</t>
  </si>
  <si>
    <t>462*0,05*1,03</t>
  </si>
  <si>
    <t>184854213</t>
  </si>
  <si>
    <t>Zapracování příměsí do půdy frézováním do hloubky 150 mm v rovině nebo na svahu do 1:5 přes 100 do 500 m2</t>
  </si>
  <si>
    <t>-1525364418</t>
  </si>
  <si>
    <t>https://podminky.urs.cz/item/CS_URS_2024_01/184854213</t>
  </si>
  <si>
    <t>1749622549</t>
  </si>
  <si>
    <t>jen příměs - vylehčení ornice - 5%</t>
  </si>
  <si>
    <t>806,8*0,15*0,05</t>
  </si>
  <si>
    <t>184854225</t>
  </si>
  <si>
    <t>Zapracování příměsí do půdy frézováním do hloubky 150 mm na svahu přes 1:5 do 1:2 přes 500 m2</t>
  </si>
  <si>
    <t>-1097347976</t>
  </si>
  <si>
    <t>https://podminky.urs.cz/item/CS_URS_2024_01/184854225</t>
  </si>
  <si>
    <t>873</t>
  </si>
  <si>
    <t>-519130644</t>
  </si>
  <si>
    <t>873*0,15*0,05</t>
  </si>
  <si>
    <t>182111121</t>
  </si>
  <si>
    <t>Svahování trvalých svahů do projektovaných profilů ručně s potřebným přemístěním výkopku při svahování v zářezech v hornině třídy těžitelnosti I skupiny 1 až 2</t>
  </si>
  <si>
    <t>-1923550769</t>
  </si>
  <si>
    <t>https://podminky.urs.cz/item/CS_URS_2024_01/182111121</t>
  </si>
  <si>
    <t>JTÚ - svahování ornice a substrátu</t>
  </si>
  <si>
    <t>181351103</t>
  </si>
  <si>
    <t>Rozprostření a urovnání ornice v rovině nebo ve svahu sklonu do 1:5 strojně při souvislé ploše přes 100 do 500 m2, tl. vrstvy do 200 mm</t>
  </si>
  <si>
    <t>228079430</t>
  </si>
  <si>
    <t>https://podminky.urs.cz/item/CS_URS_2024_01/181351103</t>
  </si>
  <si>
    <t>(1,0+6,0+29,65-14,0+2,5)*1,5</t>
  </si>
  <si>
    <t>(14,0+8,9+2,0+7,8+1,5)*2,0</t>
  </si>
  <si>
    <t>1,5*(3,8+14,0+3,8+15*2)</t>
  </si>
  <si>
    <t>úprava po provozu</t>
  </si>
  <si>
    <t>201</t>
  </si>
  <si>
    <t>182351133</t>
  </si>
  <si>
    <t>Rozprostření a urovnání ornice ve svahu sklonu přes 1:5 strojně při souvislé ploše přes 500 m2, tl. vrstvy do 200 mm</t>
  </si>
  <si>
    <t>-1192737993</t>
  </si>
  <si>
    <t>https://podminky.urs.cz/item/CS_URS_2024_01/182351133</t>
  </si>
  <si>
    <t xml:space="preserve">svahování </t>
  </si>
  <si>
    <t>183102315</t>
  </si>
  <si>
    <t>Hloubení jamek pro vysazování rostlin v zemině skupiny 1 až 4 s výměnou půdy z 100% na svahu přes 1:5 do 1:2, objemu přes 0,125 do 0,40 m3</t>
  </si>
  <si>
    <t>-1087892554</t>
  </si>
  <si>
    <t>https://podminky.urs.cz/item/CS_URS_2024_01/183102315</t>
  </si>
  <si>
    <t>10321100</t>
  </si>
  <si>
    <t>zahradní substrát pro výsadbu VL</t>
  </si>
  <si>
    <t>-593459003</t>
  </si>
  <si>
    <t>4*0,4 "Přepočtené koeficientem množství</t>
  </si>
  <si>
    <t>1832113204</t>
  </si>
  <si>
    <t>Výsadba keřů, včetně přípravy plochy pro výsadbu, se zalitím krytokořenných o průměru kontejneru přes 80 do 120 mm</t>
  </si>
  <si>
    <t>2025417345</t>
  </si>
  <si>
    <t>168+125+160</t>
  </si>
  <si>
    <t>02652001</t>
  </si>
  <si>
    <t>šeřík sametový (Syringa Patula "Miss Kim") velikost 20/40</t>
  </si>
  <si>
    <t>541096405</t>
  </si>
  <si>
    <t>02652002</t>
  </si>
  <si>
    <t>Spiraea Betulifolia např. Island, Tor (Tavolník břízolistý, kultivar bělokvětý), velikost 20/40</t>
  </si>
  <si>
    <t>-915080137</t>
  </si>
  <si>
    <t>02652003</t>
  </si>
  <si>
    <t xml:space="preserve">Potentilla Fruticosa ´Goldteppich´ (Mochna Křovitá),  velikost 20/40</t>
  </si>
  <si>
    <t>-741353624</t>
  </si>
  <si>
    <t>184201121</t>
  </si>
  <si>
    <t>Výsadba stromů bez balu do předem vyhloubené jamky se zalitím na svahu přes 1:5 do 1:2, při výšce kmene do 1,8 m</t>
  </si>
  <si>
    <t>263850263</t>
  </si>
  <si>
    <t>https://podminky.urs.cz/item/CS_URS_2024_01/184201121</t>
  </si>
  <si>
    <t>02650461R</t>
  </si>
  <si>
    <t>Jeřáb muk "Sorbus aria Magnifica", se zemním balem, obvod kmene 14/16</t>
  </si>
  <si>
    <t>-208471463</t>
  </si>
  <si>
    <t>184215132</t>
  </si>
  <si>
    <t>Ukotvení dřeviny kůly v rovině nebo na svahu do 1:5 třemi kůly, délky přes 1 do 2 m</t>
  </si>
  <si>
    <t>410255212</t>
  </si>
  <si>
    <t>https://podminky.urs.cz/item/CS_URS_2024_01/184215132</t>
  </si>
  <si>
    <t>60591253</t>
  </si>
  <si>
    <t>kůl vyvazovací dřevěný impregnovaný D 8cm dl 2m</t>
  </si>
  <si>
    <t>-1552363773</t>
  </si>
  <si>
    <t>4*3</t>
  </si>
  <si>
    <t>184215412</t>
  </si>
  <si>
    <t>Zhotovení závlahové mísy u solitérních dřevin v rovině nebo na svahu do 1:5, o průměru mísy přes 0,5 do 1 m</t>
  </si>
  <si>
    <t>432608562</t>
  </si>
  <si>
    <t>https://podminky.urs.cz/item/CS_URS_2024_01/184215412</t>
  </si>
  <si>
    <t>10364101</t>
  </si>
  <si>
    <t>zemina pro terénní úpravy - ornice</t>
  </si>
  <si>
    <t>177160623</t>
  </si>
  <si>
    <t>4*0,002</t>
  </si>
  <si>
    <t>184911421</t>
  </si>
  <si>
    <t>Mulčování vysazených rostlin mulčovací kůrou, tl. do 100 mm v rovině nebo na svahu do 1:5</t>
  </si>
  <si>
    <t>1500721230</t>
  </si>
  <si>
    <t>https://podminky.urs.cz/item/CS_URS_2024_01/184911421</t>
  </si>
  <si>
    <t>270</t>
  </si>
  <si>
    <t>10391100</t>
  </si>
  <si>
    <t>kůra mulčovací modřínová VL</t>
  </si>
  <si>
    <t>1040779375</t>
  </si>
  <si>
    <t>270*0,103</t>
  </si>
  <si>
    <t>185803111R</t>
  </si>
  <si>
    <t>Pokosení trávníku se shrabáním v rovině a svahu do 1:5</t>
  </si>
  <si>
    <t>-1247385011</t>
  </si>
  <si>
    <t>https://podminky.urs.cz/item/CS_URS_2024_01/185803111R</t>
  </si>
  <si>
    <t>793,005+873</t>
  </si>
  <si>
    <t>185851121</t>
  </si>
  <si>
    <t>Dovoz vody pro zálivku rostlin na vzdálenost do 1000 m</t>
  </si>
  <si>
    <t>1244666716</t>
  </si>
  <si>
    <t>https://podminky.urs.cz/item/CS_URS_2023_02/185851121</t>
  </si>
  <si>
    <t>(3*453+60*4)*0,001*5</t>
  </si>
  <si>
    <t>275214211</t>
  </si>
  <si>
    <t>Základové konstrukce z lomového kamene upraveného, nelícovaného bloky na maltu MC 10, objemu přes 3 m3</t>
  </si>
  <si>
    <t>-308723727</t>
  </si>
  <si>
    <t>https://podminky.urs.cz/item/CS_URS_2024_01/275214211</t>
  </si>
  <si>
    <t>opevnění dna pod výústí</t>
  </si>
  <si>
    <t>2,0*(0,8+1,2)*0,5*1,0+2,0*(0,4+1,2)*0,5*0,8</t>
  </si>
  <si>
    <t>321222312</t>
  </si>
  <si>
    <t>Zdění obkladního zdiva vodních staveb přehrad, jezů a plavebních komor, spodní stavby vodních elektráren, odběrných věží a výpustných zařízení, opěrných zdí, šachet, šachtic a ostatních konstrukcí kvádrového s vyspárováním na maltu cementovou kvádrů objemu přes 0,2 do 0,5 m3</t>
  </si>
  <si>
    <t>-1275881654</t>
  </si>
  <si>
    <t>https://podminky.urs.cz/item/CS_URS_2024_01/321222312</t>
  </si>
  <si>
    <t>zpevnění kolem výústi kanalizace</t>
  </si>
  <si>
    <t>1,2*0,5*2,0</t>
  </si>
  <si>
    <t>61</t>
  </si>
  <si>
    <t>58380750</t>
  </si>
  <si>
    <t>kámen lomový regulační</t>
  </si>
  <si>
    <t>-44681872</t>
  </si>
  <si>
    <t>1,2*2,8</t>
  </si>
  <si>
    <t>62</t>
  </si>
  <si>
    <t>452313161</t>
  </si>
  <si>
    <t>Podkladní a zajišťovací konstrukce z betonu prostého v otevřeném výkopu bez zvýšených nároků na prostředí bloky pro potrubí z betonu tř. C 25/30</t>
  </si>
  <si>
    <t>-936068712</t>
  </si>
  <si>
    <t>https://podminky.urs.cz/item/CS_URS_2024_01/452313161</t>
  </si>
  <si>
    <t>betonový práh pod potrubí - výúsť</t>
  </si>
  <si>
    <t>0,5*1,0*2,0</t>
  </si>
  <si>
    <t>63</t>
  </si>
  <si>
    <t>465511515</t>
  </si>
  <si>
    <t>Dlažba z lomového kamene upraveného vodorovná nebo plocha ve sklonu do 1:2 s dodáním hmot do cementové malty, s vyplněním spár a s vyspárováním cementovou maltou v ploše do 20 m2, tl. 500 mm</t>
  </si>
  <si>
    <t>780164469</t>
  </si>
  <si>
    <t>https://podminky.urs.cz/item/CS_URS_2024_01/465511515</t>
  </si>
  <si>
    <t>obločení kolem výústi</t>
  </si>
  <si>
    <t>1,5*2,0</t>
  </si>
  <si>
    <t>457971111</t>
  </si>
  <si>
    <t>Zřízení vrstvy z geotextilie s přesahem bez připevnění k podkladu, s potřebným dočasným zatěžováním včetně zakotvení okraje o sklonu do 10°, šířky geotextilie do 3 m</t>
  </si>
  <si>
    <t>-1878911689</t>
  </si>
  <si>
    <t>https://podminky.urs.cz/item/CS_URS_2024_01/457971111</t>
  </si>
  <si>
    <t>Poznámka k položce:_x000d_
- v případě potřeby separace - nevhodná frakce zeminy pláně_x000d_
- čerpáno se souhlasem TDI/AD</t>
  </si>
  <si>
    <t>65</t>
  </si>
  <si>
    <t>-821049463</t>
  </si>
  <si>
    <t xml:space="preserve">320*1,2 </t>
  </si>
  <si>
    <t>66</t>
  </si>
  <si>
    <t>457971121</t>
  </si>
  <si>
    <t>Zřízení vrstvy z geotextilie s přesahem bez připevnění k podkladu, s potřebným dočasným zatěžováním včetně zakotvení okraje o sklonu přes 10° do 35°, šířky geotextilie do 3 m</t>
  </si>
  <si>
    <t>563890959</t>
  </si>
  <si>
    <t>https://podminky.urs.cz/item/CS_URS_2024_01/457971121</t>
  </si>
  <si>
    <t>67</t>
  </si>
  <si>
    <t>1953891858</t>
  </si>
  <si>
    <t>1015*1,2</t>
  </si>
  <si>
    <t>68</t>
  </si>
  <si>
    <t>998318011</t>
  </si>
  <si>
    <t>Přesun hmot pro meliorační kanály dopravní vzdálenost do 1 000 m</t>
  </si>
  <si>
    <t>1977058585</t>
  </si>
  <si>
    <t>https://podminky.urs.cz/item/CS_URS_2024_01/998318011</t>
  </si>
  <si>
    <t>SO05_N - KTÚ - nezpůsobilé náklady</t>
  </si>
  <si>
    <t>566901233</t>
  </si>
  <si>
    <t>Vyspravení podkladu po překopech inženýrských sítí plochy přes 15 m2 s rozprostřením a zhutněním štěrkodrtí tl. 200 mm</t>
  </si>
  <si>
    <t>-347867659</t>
  </si>
  <si>
    <t>https://podminky.urs.cz/item/CS_URS_2024_01/566901233</t>
  </si>
  <si>
    <t>oprava úseku v komunikaci - pro zřízení parkovacích stání</t>
  </si>
  <si>
    <t>oprava části chodníku ze zámk.dlažby</t>
  </si>
  <si>
    <t>566901234</t>
  </si>
  <si>
    <t>Vyspravení podkladu po překopech inženýrských sítí plochy přes 15 m2 s rozprostřením a zhutněním štěrkodrtí tl. 250 mm</t>
  </si>
  <si>
    <t>-477029529</t>
  </si>
  <si>
    <t>https://podminky.urs.cz/item/CS_URS_2024_01/566901234</t>
  </si>
  <si>
    <t>572330111</t>
  </si>
  <si>
    <t>Vyspravení krytu komunikací po překopech inženýrských sítí plochy do 15 m2 živičnou směsí z kameniva těženého nebo ze štěrkopísku obaleného asfaltem po zhutnění tl. přes 20 do 50 mm</t>
  </si>
  <si>
    <t>617323274</t>
  </si>
  <si>
    <t>https://podminky.urs.cz/item/CS_URS_2024_01/572330111</t>
  </si>
  <si>
    <t>opravy přilehlých ploch</t>
  </si>
  <si>
    <t>5*1,1</t>
  </si>
  <si>
    <t>572340112</t>
  </si>
  <si>
    <t>Vyspravení krytu komunikací po překopech inženýrských sítí plochy do 15 m2 asfaltovým betonem ACO (AB), po zhutnění tl. přes 50 do 70 mm</t>
  </si>
  <si>
    <t>-2143374424</t>
  </si>
  <si>
    <t>https://podminky.urs.cz/item/CS_URS_2024_01/572340112</t>
  </si>
  <si>
    <t>-631007770</t>
  </si>
  <si>
    <t>2029871180</t>
  </si>
  <si>
    <t>10,5*1,03</t>
  </si>
  <si>
    <t>-3,049</t>
  </si>
  <si>
    <t>dlažba zámková betonová tvaru I základní pro nevidomé 196x161mm tl 60mm barevná- ANTRACIT</t>
  </si>
  <si>
    <t>-497474940</t>
  </si>
  <si>
    <t>0,4*3,0+0,8*(2,0-0,4)+1,2*0,4</t>
  </si>
  <si>
    <t>2,96*0,03</t>
  </si>
  <si>
    <t>573191111</t>
  </si>
  <si>
    <t>Postřik infiltrační kationaktivní emulzí v množství 1,00 kg/m2</t>
  </si>
  <si>
    <t>-798783756</t>
  </si>
  <si>
    <t>https://podminky.urs.cz/item/CS_URS_2024_01/573191111</t>
  </si>
  <si>
    <t>573231109</t>
  </si>
  <si>
    <t>Postřik spojovací PS bez posypu kamenivem ze silniční emulze, v množství 0,60 kg/m2</t>
  </si>
  <si>
    <t>475072469</t>
  </si>
  <si>
    <t>https://podminky.urs.cz/item/CS_URS_2024_01/573231109</t>
  </si>
  <si>
    <t>577144031</t>
  </si>
  <si>
    <t>Asfaltový beton vrstva obrusná ACO 11 (ABS) s rozprostřením a se zhutněním z modifikovaného asfaltu v pruhu šířky do 1,5 m, po zhutnění tl. 50 mm</t>
  </si>
  <si>
    <t>336184601</t>
  </si>
  <si>
    <t>https://podminky.urs.cz/item/CS_URS_2024_01/577144031</t>
  </si>
  <si>
    <t>305,465</t>
  </si>
  <si>
    <t>577145032</t>
  </si>
  <si>
    <t>Asfaltový beton vrstva ložní ACL 16 (ABH) s rozprostřením a zhutněním z modifikovaného asfaltu v pruhu šířky do 1,5 m, po zhutnění tl. 50 mm</t>
  </si>
  <si>
    <t>-146746730</t>
  </si>
  <si>
    <t>https://podminky.urs.cz/item/CS_URS_2024_01/577145032</t>
  </si>
  <si>
    <t>-760574903</t>
  </si>
  <si>
    <t>obrubník 150/300 po překopu</t>
  </si>
  <si>
    <t>2*1,0*2</t>
  </si>
  <si>
    <t>1986788370</t>
  </si>
  <si>
    <t>4*1,02</t>
  </si>
  <si>
    <t>-1733336387</t>
  </si>
  <si>
    <t>3,0*2+2,0*2</t>
  </si>
  <si>
    <t>1851147788</t>
  </si>
  <si>
    <t>10*1,02</t>
  </si>
  <si>
    <t>10,2*1,02 'Přepočtené koeficientem množství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</si>
  <si>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</si>
  <si>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</si>
  <si>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-241697178</t>
  </si>
  <si>
    <t>https://podminky.urs.cz/item/CS_URS_2024_01/919732221</t>
  </si>
  <si>
    <t>125+2,3*2+1,5*2</t>
  </si>
  <si>
    <t>4,5*2+5</t>
  </si>
  <si>
    <t>919732221_2</t>
  </si>
  <si>
    <t>1106514217</t>
  </si>
  <si>
    <t>https://podminky.urs.cz/item/CS_URS_2024_01/919732221_2</t>
  </si>
  <si>
    <t>966007113</t>
  </si>
  <si>
    <t>Odstranění vodorovného dopravního značení frézováním značeného barvou plošného</t>
  </si>
  <si>
    <t>225453044</t>
  </si>
  <si>
    <t>https://podminky.urs.cz/item/CS_URS_2024_01/966007113</t>
  </si>
  <si>
    <t>85+40</t>
  </si>
  <si>
    <t>998225111</t>
  </si>
  <si>
    <t>Přesun hmot pro komunikace s krytem z kameniva, monolitickým betonovým nebo živičným dopravní vzdálenost do 200 m jakékoliv délky objektu</t>
  </si>
  <si>
    <t>1839560504</t>
  </si>
  <si>
    <t>https://podminky.urs.cz/item/CS_URS_2024_01/998225111</t>
  </si>
  <si>
    <t>VRN1 - Vedlejší rozpočtové náklady</t>
  </si>
  <si>
    <t xml:space="preserve">    2 - Nepředvídané práce, změny</t>
  </si>
  <si>
    <t>VRN - Vedlejší rozpočtové náklady</t>
  </si>
  <si>
    <t xml:space="preserve">    VRN1 - Průzkumné, geodetické a ostatní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</si>
  <si>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</si>
  <si>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</si>
  <si>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</si>
  <si>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</si>
  <si>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</si>
  <si>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Nepředvídané práce, změny</t>
  </si>
  <si>
    <t>550206353</t>
  </si>
  <si>
    <t>Poznámka k položce:_x000d_
ostatní vlivy nepředvídaných překážek_x000d_
- čerpáno se souhlasem TDI/AD</t>
  </si>
  <si>
    <t>-499599561</t>
  </si>
  <si>
    <t>500</t>
  </si>
  <si>
    <t>460791213</t>
  </si>
  <si>
    <t>Montáž trubek ochranných uložených volně do rýhy plastových ohebných, vnitřního průměru přes 50 do 90 mm</t>
  </si>
  <si>
    <t>-575059110</t>
  </si>
  <si>
    <t>Poznámka k položce:_x000d_
rezerva na nepředvídané podzemní sítě_x000d_
- čerpáno se souhlasem TDI/AD</t>
  </si>
  <si>
    <t>939339199</t>
  </si>
  <si>
    <t>Poznámka k položce:_x000d_
- čerpáno se souhlasem TDI/AD</t>
  </si>
  <si>
    <t>20*1,05</t>
  </si>
  <si>
    <t>5018R</t>
  </si>
  <si>
    <t>Projektové práce včetně legislativního zajištění - zpracování a projednání změny stavby před dokončením v případě potřeby (úprava polohy a tvaru zasakovacího objektu vlivem polohy NN, VN)</t>
  </si>
  <si>
    <t>-1529909423</t>
  </si>
  <si>
    <t>VRN</t>
  </si>
  <si>
    <t>Průzkumné, geodetické a ostatní práce</t>
  </si>
  <si>
    <t>119001403R</t>
  </si>
  <si>
    <t xml:space="preserve"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</t>
  </si>
  <si>
    <t>-375823364</t>
  </si>
  <si>
    <t>Poznámka k položce:_x000d_
rezerva na nepředvídané sítě ve výkopu - související s přeložkou ČEZ, _x000d_
čerpáno se souhlasem TDI/AD</t>
  </si>
  <si>
    <t>50017R</t>
  </si>
  <si>
    <t>Přeložka NN a VN vedení ČEZ Distribuce - vyvolané náklady, zhotovitelem spol. ČEZ Distribuce a.s. jako výhradní dodavatel (vlastník vedení)</t>
  </si>
  <si>
    <t>103608792</t>
  </si>
  <si>
    <t>Poznámka k položce:_x000d_
- ocenit částkou 700.000 Kč</t>
  </si>
  <si>
    <t>5001R</t>
  </si>
  <si>
    <t>Vytýčení inženýrských sítí</t>
  </si>
  <si>
    <t>1062076929</t>
  </si>
  <si>
    <t>5002R</t>
  </si>
  <si>
    <t>Vytýčení inženýrských sítí - kopané sondy</t>
  </si>
  <si>
    <t>-1607191067</t>
  </si>
  <si>
    <t>5003R</t>
  </si>
  <si>
    <t>Ověření obsahu dehtu v asfaltu komunikace</t>
  </si>
  <si>
    <t>-1119551582</t>
  </si>
  <si>
    <t>5007R_2</t>
  </si>
  <si>
    <t>Dočasné dopravní značení - úprava návrhu dle koordinace se stavbami města Kopřivnice</t>
  </si>
  <si>
    <t>-16533486</t>
  </si>
  <si>
    <t>5009R</t>
  </si>
  <si>
    <t>Zkoušky a měření</t>
  </si>
  <si>
    <t>-1864593905</t>
  </si>
  <si>
    <t>"zkouška únosnosti pláně"</t>
  </si>
  <si>
    <t>"zkouška únosnosti pláně po výměně"</t>
  </si>
  <si>
    <t>"zkouška únosnosti va vrstvě ŠD</t>
  </si>
  <si>
    <t>997013645</t>
  </si>
  <si>
    <t>Poplatek za uložení stavebního odpadu na skládce (skládkovné) asfaltového bez obsahu dehtu zatříděného do Katalogu odpadů pod kódem 17 03 02</t>
  </si>
  <si>
    <t>309183308</t>
  </si>
  <si>
    <t>Poznámka k položce:_x000d_
- alternativní položka_x000d_
- v jednotkové ceně položky budou fakturovány asfaltové odpady v plném rozsahu, pokud nebude prokázán obsah dehtu</t>
  </si>
  <si>
    <t>VRN3</t>
  </si>
  <si>
    <t>Zařízení staveniště</t>
  </si>
  <si>
    <t>5006R</t>
  </si>
  <si>
    <t>-351327432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</si>
  <si>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</t>
  </si>
  <si>
    <t>5008R</t>
  </si>
  <si>
    <t>Dočasné dopravní značení - instalace, provoz po dobu stavby, odstranění</t>
  </si>
  <si>
    <t>-1476835457</t>
  </si>
  <si>
    <t>VRN4</t>
  </si>
  <si>
    <t>Inženýrská činnost</t>
  </si>
  <si>
    <t>5013R</t>
  </si>
  <si>
    <t>Provozní řád kanalizace</t>
  </si>
  <si>
    <t>-1711813509</t>
  </si>
  <si>
    <t>5014R</t>
  </si>
  <si>
    <t>Uživatelská příručka HDV</t>
  </si>
  <si>
    <t>1985791092</t>
  </si>
  <si>
    <t>VRN6</t>
  </si>
  <si>
    <t>Územní vlivy</t>
  </si>
  <si>
    <t>5012R</t>
  </si>
  <si>
    <t>Územní vlivy - práce prováděné v ochranných pásmech inženýrských sítí, ručně</t>
  </si>
  <si>
    <t>-1139613254</t>
  </si>
  <si>
    <t>Poznámka k položce:_x000d_
čerpáno po kontrole TDI a AD</t>
  </si>
  <si>
    <t>odhad 100m3</t>
  </si>
  <si>
    <t>100</t>
  </si>
  <si>
    <t>071002000</t>
  </si>
  <si>
    <t>Komunikace stavby s dotčenými subjekty, informačni povinnost o průbehu stavby v místě a okolí stavby</t>
  </si>
  <si>
    <t>268158318</t>
  </si>
  <si>
    <t>079002000</t>
  </si>
  <si>
    <t>Ostatní provozní vlivy - čištění komunikací po celou dobu výstavby, opatření proti prašnosti</t>
  </si>
  <si>
    <t>400471195</t>
  </si>
  <si>
    <t>VRN7</t>
  </si>
  <si>
    <t>Provozní vlivy</t>
  </si>
  <si>
    <t>5010R</t>
  </si>
  <si>
    <t>Koordinace se stavbou dalšího dodavatele/subjektu</t>
  </si>
  <si>
    <t>1813613473</t>
  </si>
  <si>
    <t>Poznámka k položce:_x000d_
- přeložka ČEZ</t>
  </si>
  <si>
    <t>VRN9</t>
  </si>
  <si>
    <t>Ostatní náklady</t>
  </si>
  <si>
    <t>5011R</t>
  </si>
  <si>
    <t>Popěstební pěče o vysazené dřeviny - 5 let</t>
  </si>
  <si>
    <t>1078717626</t>
  </si>
  <si>
    <t>5004R</t>
  </si>
  <si>
    <t>Geodetické práce před výstavbou - vytýčení stavby, zaměření polohy</t>
  </si>
  <si>
    <t>1407857417</t>
  </si>
  <si>
    <t>5005R</t>
  </si>
  <si>
    <t>Realizační dokumentace stavby, včetně harmonogramu</t>
  </si>
  <si>
    <t>898298576</t>
  </si>
  <si>
    <t>5007R</t>
  </si>
  <si>
    <t>Dočasné dopravní značení - aktualizace PD, projednání, zajištění schválení, zvláštní užívání komunikace</t>
  </si>
  <si>
    <t>800356541</t>
  </si>
  <si>
    <t>5015R</t>
  </si>
  <si>
    <t>Dokumentace skutečného provedení stavby</t>
  </si>
  <si>
    <t>1376984890</t>
  </si>
  <si>
    <t>5016R</t>
  </si>
  <si>
    <t>Geodetické práce po výstavbě</t>
  </si>
  <si>
    <t>-515387068</t>
  </si>
  <si>
    <t>Poznámka k položce:_x000d_
geodetické zaměření a geometrické plány dle požadavku investora</t>
  </si>
  <si>
    <t>119002411R</t>
  </si>
  <si>
    <t>Provizorní zajištění ploch po pohyb stavební techniky a pracovníků, zřízení a odstranění - plechy pro přejíždění, úpravy, ohrazení, zajištění výkopů, zajištění přístupů</t>
  </si>
  <si>
    <t>-1771844105</t>
  </si>
  <si>
    <t>Poznámka k položce:_x000d_
- v případě potřeby zřízení dočasných přístupových ploch_x000d_
- čerpáno se souhlasem TDI/AD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</si>
</sst>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3" TargetMode="External" /><Relationship Id="rId2" Type="http://schemas.openxmlformats.org/officeDocument/2006/relationships/hyperlink" Target="https://podminky.urs.cz/item/CS_URS_2024_01/113107122" TargetMode="External" /><Relationship Id="rId3" Type="http://schemas.openxmlformats.org/officeDocument/2006/relationships/hyperlink" Target="https://podminky.urs.cz/item/CS_URS_2024_01/113107124" TargetMode="External" /><Relationship Id="rId4" Type="http://schemas.openxmlformats.org/officeDocument/2006/relationships/hyperlink" Target="https://podminky.urs.cz/item/CS_URS_2024_01/113107123" TargetMode="External" /><Relationship Id="rId5" Type="http://schemas.openxmlformats.org/officeDocument/2006/relationships/hyperlink" Target="https://podminky.urs.cz/item/CS_URS_2024_01/113107143" TargetMode="External" /><Relationship Id="rId6" Type="http://schemas.openxmlformats.org/officeDocument/2006/relationships/hyperlink" Target="https://podminky.urs.cz/item/CS_URS_2024_01/113107343" TargetMode="External" /><Relationship Id="rId7" Type="http://schemas.openxmlformats.org/officeDocument/2006/relationships/hyperlink" Target="https://podminky.urs.cz/item/CS_URS_2024_01/113154113" TargetMode="External" /><Relationship Id="rId8" Type="http://schemas.openxmlformats.org/officeDocument/2006/relationships/hyperlink" Target="https://podminky.urs.cz/item/CS_URS_2024_01/113201112" TargetMode="External" /><Relationship Id="rId9" Type="http://schemas.openxmlformats.org/officeDocument/2006/relationships/hyperlink" Target="https://podminky.urs.cz/item/CS_URS_2024_01/113202111" TargetMode="External" /><Relationship Id="rId10" Type="http://schemas.openxmlformats.org/officeDocument/2006/relationships/hyperlink" Target="https://podminky.urs.cz/item/CS_URS_2024_01/122251102" TargetMode="External" /><Relationship Id="rId11" Type="http://schemas.openxmlformats.org/officeDocument/2006/relationships/hyperlink" Target="https://podminky.urs.cz/item/CS_URS_2024_01/132212131" TargetMode="External" /><Relationship Id="rId12" Type="http://schemas.openxmlformats.org/officeDocument/2006/relationships/hyperlink" Target="https://podminky.urs.cz/item/CS_URS_2024_01/132251101" TargetMode="External" /><Relationship Id="rId13" Type="http://schemas.openxmlformats.org/officeDocument/2006/relationships/hyperlink" Target="https://podminky.urs.cz/item/CS_URS_2024_01/151101101" TargetMode="External" /><Relationship Id="rId14" Type="http://schemas.openxmlformats.org/officeDocument/2006/relationships/hyperlink" Target="https://podminky.urs.cz/item/CS_URS_2024_01/151101111" TargetMode="External" /><Relationship Id="rId15" Type="http://schemas.openxmlformats.org/officeDocument/2006/relationships/hyperlink" Target="https://podminky.urs.cz/item/CS_URS_2024_01/162751117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19001421" TargetMode="External" /><Relationship Id="rId19" Type="http://schemas.openxmlformats.org/officeDocument/2006/relationships/hyperlink" Target="https://podminky.urs.cz/item/CS_URS_2024_01/175111101" TargetMode="External" /><Relationship Id="rId20" Type="http://schemas.openxmlformats.org/officeDocument/2006/relationships/hyperlink" Target="https://podminky.urs.cz/item/CS_URS_2024_01/451573111" TargetMode="External" /><Relationship Id="rId21" Type="http://schemas.openxmlformats.org/officeDocument/2006/relationships/hyperlink" Target="https://podminky.urs.cz/item/CS_URS_2024_01/452112112" TargetMode="External" /><Relationship Id="rId22" Type="http://schemas.openxmlformats.org/officeDocument/2006/relationships/hyperlink" Target="https://podminky.urs.cz/item/CS_URS_2024_01/452112122" TargetMode="External" /><Relationship Id="rId23" Type="http://schemas.openxmlformats.org/officeDocument/2006/relationships/hyperlink" Target="https://podminky.urs.cz/item/CS_URS_2024_01/452311141" TargetMode="External" /><Relationship Id="rId24" Type="http://schemas.openxmlformats.org/officeDocument/2006/relationships/hyperlink" Target="https://podminky.urs.cz/item/CS_URS_2024_01/890111812" TargetMode="External" /><Relationship Id="rId25" Type="http://schemas.openxmlformats.org/officeDocument/2006/relationships/hyperlink" Target="https://podminky.urs.cz/item/CS_URS_2024_01/890411811" TargetMode="External" /><Relationship Id="rId26" Type="http://schemas.openxmlformats.org/officeDocument/2006/relationships/hyperlink" Target="https://podminky.urs.cz/item/CS_URS_2024_01/894410301R" TargetMode="External" /><Relationship Id="rId27" Type="http://schemas.openxmlformats.org/officeDocument/2006/relationships/hyperlink" Target="https://podminky.urs.cz/item/CS_URS_2024_01/895941302" TargetMode="External" /><Relationship Id="rId28" Type="http://schemas.openxmlformats.org/officeDocument/2006/relationships/hyperlink" Target="https://podminky.urs.cz/item/CS_URS_2024_01/895941321" TargetMode="External" /><Relationship Id="rId29" Type="http://schemas.openxmlformats.org/officeDocument/2006/relationships/hyperlink" Target="https://podminky.urs.cz/item/CS_URS_2024_01/895941322" TargetMode="External" /><Relationship Id="rId30" Type="http://schemas.openxmlformats.org/officeDocument/2006/relationships/hyperlink" Target="https://podminky.urs.cz/item/CS_URS_2024_01/895941332" TargetMode="External" /><Relationship Id="rId31" Type="http://schemas.openxmlformats.org/officeDocument/2006/relationships/hyperlink" Target="https://podminky.urs.cz/item/CS_URS_2024_01/899102211" TargetMode="External" /><Relationship Id="rId32" Type="http://schemas.openxmlformats.org/officeDocument/2006/relationships/hyperlink" Target="https://podminky.urs.cz/item/CS_URS_2024_01/899104112" TargetMode="External" /><Relationship Id="rId33" Type="http://schemas.openxmlformats.org/officeDocument/2006/relationships/hyperlink" Target="https://podminky.urs.cz/item/CS_URS_2024_01/899201211" TargetMode="External" /><Relationship Id="rId34" Type="http://schemas.openxmlformats.org/officeDocument/2006/relationships/hyperlink" Target="https://podminky.urs.cz/item/CS_URS_2024_01/899204112" TargetMode="External" /><Relationship Id="rId35" Type="http://schemas.openxmlformats.org/officeDocument/2006/relationships/hyperlink" Target="https://podminky.urs.cz/item/CS_URS_2024_01/899623151" TargetMode="External" /><Relationship Id="rId36" Type="http://schemas.openxmlformats.org/officeDocument/2006/relationships/hyperlink" Target="https://podminky.urs.cz/item/CS_URS_2024_01/966006211" TargetMode="External" /><Relationship Id="rId37" Type="http://schemas.openxmlformats.org/officeDocument/2006/relationships/hyperlink" Target="https://podminky.urs.cz/item/CS_URS_2024_01/919735113" TargetMode="External" /><Relationship Id="rId38" Type="http://schemas.openxmlformats.org/officeDocument/2006/relationships/hyperlink" Target="https://podminky.urs.cz/item/CS_URS_2024_01/919735111" TargetMode="External" /><Relationship Id="rId39" Type="http://schemas.openxmlformats.org/officeDocument/2006/relationships/hyperlink" Target="https://podminky.urs.cz/item/CS_URS_2024_01/997002511_N" TargetMode="External" /><Relationship Id="rId40" Type="http://schemas.openxmlformats.org/officeDocument/2006/relationships/hyperlink" Target="https://podminky.urs.cz/item/CS_URS_2024_01/997002519_N" TargetMode="External" /><Relationship Id="rId41" Type="http://schemas.openxmlformats.org/officeDocument/2006/relationships/hyperlink" Target="https://podminky.urs.cz/item/CS_URS_2024_01/997013847" TargetMode="External" /><Relationship Id="rId42" Type="http://schemas.openxmlformats.org/officeDocument/2006/relationships/hyperlink" Target="https://podminky.urs.cz/item/CS_URS_2024_01/997013861" TargetMode="External" /><Relationship Id="rId43" Type="http://schemas.openxmlformats.org/officeDocument/2006/relationships/hyperlink" Target="https://podminky.urs.cz/item/CS_URS_2024_01/997013871" TargetMode="External" /><Relationship Id="rId44" Type="http://schemas.openxmlformats.org/officeDocument/2006/relationships/hyperlink" Target="https://podminky.urs.cz/item/CS_URS_2024_01/997013873" TargetMode="External" /><Relationship Id="rId45" Type="http://schemas.openxmlformats.org/officeDocument/2006/relationships/hyperlink" Target="https://podminky.urs.cz/item/CS_URS_2024_01/998223011" TargetMode="External" /><Relationship Id="rId46" Type="http://schemas.openxmlformats.org/officeDocument/2006/relationships/hyperlink" Target="https://podminky.urs.cz/item/CS_URS_2024_01/460791113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251102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71201231" TargetMode="External" /><Relationship Id="rId4" Type="http://schemas.openxmlformats.org/officeDocument/2006/relationships/hyperlink" Target="https://podminky.urs.cz/item/CS_URS_2024_01/171251201" TargetMode="External" /><Relationship Id="rId5" Type="http://schemas.openxmlformats.org/officeDocument/2006/relationships/hyperlink" Target="https://podminky.urs.cz/item/CS_URS_2024_01/181951112" TargetMode="External" /><Relationship Id="rId6" Type="http://schemas.openxmlformats.org/officeDocument/2006/relationships/hyperlink" Target="https://podminky.urs.cz/item/CS_URS_2023_01/043134000" TargetMode="External" /><Relationship Id="rId7" Type="http://schemas.openxmlformats.org/officeDocument/2006/relationships/hyperlink" Target="https://podminky.urs.cz/item/CS_URS_2024_01/171151112" TargetMode="External" /><Relationship Id="rId8" Type="http://schemas.openxmlformats.org/officeDocument/2006/relationships/hyperlink" Target="https://podminky.urs.cz/item/CS_URS_2024_01/213141111" TargetMode="External" /><Relationship Id="rId9" Type="http://schemas.openxmlformats.org/officeDocument/2006/relationships/hyperlink" Target="https://podminky.urs.cz/item/CS_URS_2024_01/327323127" TargetMode="External" /><Relationship Id="rId10" Type="http://schemas.openxmlformats.org/officeDocument/2006/relationships/hyperlink" Target="https://podminky.urs.cz/item/CS_URS_2024_01/327351211" TargetMode="External" /><Relationship Id="rId11" Type="http://schemas.openxmlformats.org/officeDocument/2006/relationships/hyperlink" Target="https://podminky.urs.cz/item/CS_URS_2024_01/327351221" TargetMode="External" /><Relationship Id="rId12" Type="http://schemas.openxmlformats.org/officeDocument/2006/relationships/hyperlink" Target="https://podminky.urs.cz/item/CS_URS_2024_01/327361006" TargetMode="External" /><Relationship Id="rId13" Type="http://schemas.openxmlformats.org/officeDocument/2006/relationships/hyperlink" Target="https://podminky.urs.cz/item/CS_URS_2024_01/564762111" TargetMode="External" /><Relationship Id="rId14" Type="http://schemas.openxmlformats.org/officeDocument/2006/relationships/hyperlink" Target="https://podminky.urs.cz/item/CS_URS_2024_01/564851011" TargetMode="External" /><Relationship Id="rId15" Type="http://schemas.openxmlformats.org/officeDocument/2006/relationships/hyperlink" Target="https://podminky.urs.cz/item/CS_URS_2024_01/564861111" TargetMode="External" /><Relationship Id="rId16" Type="http://schemas.openxmlformats.org/officeDocument/2006/relationships/hyperlink" Target="https://podminky.urs.cz/item/CS_URS_2024_01/596211110" TargetMode="External" /><Relationship Id="rId17" Type="http://schemas.openxmlformats.org/officeDocument/2006/relationships/hyperlink" Target="https://podminky.urs.cz/item/CS_URS_2024_01/596211114" TargetMode="External" /><Relationship Id="rId18" Type="http://schemas.openxmlformats.org/officeDocument/2006/relationships/hyperlink" Target="https://podminky.urs.cz/item/CS_URS_2024_01/596212211" TargetMode="External" /><Relationship Id="rId19" Type="http://schemas.openxmlformats.org/officeDocument/2006/relationships/hyperlink" Target="https://podminky.urs.cz/item/CS_URS_2024_01/596212214" TargetMode="External" /><Relationship Id="rId20" Type="http://schemas.openxmlformats.org/officeDocument/2006/relationships/hyperlink" Target="https://podminky.urs.cz/item/CS_URS_2024_01/596412212" TargetMode="External" /><Relationship Id="rId21" Type="http://schemas.openxmlformats.org/officeDocument/2006/relationships/hyperlink" Target="https://podminky.urs.cz/item/CS_URS_2024_01/914511111" TargetMode="External" /><Relationship Id="rId22" Type="http://schemas.openxmlformats.org/officeDocument/2006/relationships/hyperlink" Target="https://podminky.urs.cz/item/CS_URS_2024_01/914111111" TargetMode="External" /><Relationship Id="rId23" Type="http://schemas.openxmlformats.org/officeDocument/2006/relationships/hyperlink" Target="https://podminky.urs.cz/item/CS_URS_2024_01/914511111" TargetMode="External" /><Relationship Id="rId24" Type="http://schemas.openxmlformats.org/officeDocument/2006/relationships/hyperlink" Target="https://podminky.urs.cz/item/CS_URS_2024_01/914511112" TargetMode="External" /><Relationship Id="rId25" Type="http://schemas.openxmlformats.org/officeDocument/2006/relationships/hyperlink" Target="https://podminky.urs.cz/item/CS_URS_2024_01/915211122_A" TargetMode="External" /><Relationship Id="rId26" Type="http://schemas.openxmlformats.org/officeDocument/2006/relationships/hyperlink" Target="https://podminky.urs.cz/item/CS_URS_2024_01/915231112_A" TargetMode="External" /><Relationship Id="rId27" Type="http://schemas.openxmlformats.org/officeDocument/2006/relationships/hyperlink" Target="https://podminky.urs.cz/item/CS_URS_2024_01/915231112" TargetMode="External" /><Relationship Id="rId28" Type="http://schemas.openxmlformats.org/officeDocument/2006/relationships/hyperlink" Target="https://podminky.urs.cz/item/CS_URS_2024_01/916111113" TargetMode="External" /><Relationship Id="rId29" Type="http://schemas.openxmlformats.org/officeDocument/2006/relationships/hyperlink" Target="https://podminky.urs.cz/item/CS_URS_2024_01/916111123" TargetMode="External" /><Relationship Id="rId30" Type="http://schemas.openxmlformats.org/officeDocument/2006/relationships/hyperlink" Target="https://podminky.urs.cz/item/CS_URS_2024_01/916131113" TargetMode="External" /><Relationship Id="rId31" Type="http://schemas.openxmlformats.org/officeDocument/2006/relationships/hyperlink" Target="https://podminky.urs.cz/item/CS_URS_2024_01/916131213" TargetMode="External" /><Relationship Id="rId32" Type="http://schemas.openxmlformats.org/officeDocument/2006/relationships/hyperlink" Target="https://podminky.urs.cz/item/CS_URS_2024_01/916231213" TargetMode="External" /><Relationship Id="rId33" Type="http://schemas.openxmlformats.org/officeDocument/2006/relationships/hyperlink" Target="https://podminky.urs.cz/item/CS_URS_2024_01/916131213" TargetMode="External" /><Relationship Id="rId34" Type="http://schemas.openxmlformats.org/officeDocument/2006/relationships/hyperlink" Target="https://podminky.urs.cz/item/CS_URS_2024_01/916241213" TargetMode="External" /><Relationship Id="rId35" Type="http://schemas.openxmlformats.org/officeDocument/2006/relationships/hyperlink" Target="https://podminky.urs.cz/item/CS_URS_2024_01/916991121" TargetMode="External" /><Relationship Id="rId36" Type="http://schemas.openxmlformats.org/officeDocument/2006/relationships/hyperlink" Target="https://podminky.urs.cz/item/CS_URS_2024_01/998223011" TargetMode="External" /><Relationship Id="rId37" Type="http://schemas.openxmlformats.org/officeDocument/2006/relationships/hyperlink" Target="https://podminky.urs.cz/item/CS_URS_2024_01/767161111" TargetMode="External" /><Relationship Id="rId38" Type="http://schemas.openxmlformats.org/officeDocument/2006/relationships/hyperlink" Target="https://podminky.urs.cz/item/CS_URS_2024_01/9987672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75111101" TargetMode="External" /><Relationship Id="rId2" Type="http://schemas.openxmlformats.org/officeDocument/2006/relationships/hyperlink" Target="https://podminky.urs.cz/item/CS_URS_2024_01/174111101" TargetMode="External" /><Relationship Id="rId3" Type="http://schemas.openxmlformats.org/officeDocument/2006/relationships/hyperlink" Target="https://podminky.urs.cz/item/CS_URS_2024_01/174111101" TargetMode="External" /><Relationship Id="rId4" Type="http://schemas.openxmlformats.org/officeDocument/2006/relationships/hyperlink" Target="https://podminky.urs.cz/item/CS_URS_2024_01/162351103" TargetMode="External" /><Relationship Id="rId5" Type="http://schemas.openxmlformats.org/officeDocument/2006/relationships/hyperlink" Target="https://podminky.urs.cz/item/CS_URS_2024_01/167151111" TargetMode="External" /><Relationship Id="rId6" Type="http://schemas.openxmlformats.org/officeDocument/2006/relationships/hyperlink" Target="https://podminky.urs.cz/item/CS_URS_2024_01/212312111" TargetMode="External" /><Relationship Id="rId7" Type="http://schemas.openxmlformats.org/officeDocument/2006/relationships/hyperlink" Target="https://podminky.urs.cz/item/CS_URS_2024_01/212572111" TargetMode="External" /><Relationship Id="rId8" Type="http://schemas.openxmlformats.org/officeDocument/2006/relationships/hyperlink" Target="https://podminky.urs.cz/item/CS_URS_2024_01/212755214" TargetMode="External" /><Relationship Id="rId9" Type="http://schemas.openxmlformats.org/officeDocument/2006/relationships/hyperlink" Target="https://podminky.urs.cz/item/CS_URS_2024_01/211561111" TargetMode="External" /><Relationship Id="rId10" Type="http://schemas.openxmlformats.org/officeDocument/2006/relationships/hyperlink" Target="https://podminky.urs.cz/item/CS_URS_2024_01/211971121" TargetMode="External" /><Relationship Id="rId11" Type="http://schemas.openxmlformats.org/officeDocument/2006/relationships/hyperlink" Target="https://podminky.urs.cz/item/CS_URS_2024_01/451573111" TargetMode="External" /><Relationship Id="rId12" Type="http://schemas.openxmlformats.org/officeDocument/2006/relationships/hyperlink" Target="https://podminky.urs.cz/item/CS_URS_2024_01/451572111" TargetMode="External" /><Relationship Id="rId13" Type="http://schemas.openxmlformats.org/officeDocument/2006/relationships/hyperlink" Target="https://podminky.urs.cz/item/CS_URS_2024_01/452311141" TargetMode="External" /><Relationship Id="rId14" Type="http://schemas.openxmlformats.org/officeDocument/2006/relationships/hyperlink" Target="https://podminky.urs.cz/item/CS_URS_2024_01/564762111" TargetMode="External" /><Relationship Id="rId15" Type="http://schemas.openxmlformats.org/officeDocument/2006/relationships/hyperlink" Target="https://podminky.urs.cz/item/CS_URS_2024_01/871260310" TargetMode="External" /><Relationship Id="rId16" Type="http://schemas.openxmlformats.org/officeDocument/2006/relationships/hyperlink" Target="https://podminky.urs.cz/item/CS_URS_2024_01/871310310" TargetMode="External" /><Relationship Id="rId17" Type="http://schemas.openxmlformats.org/officeDocument/2006/relationships/hyperlink" Target="https://podminky.urs.cz/item/CS_URS_2024_01/877310330" TargetMode="External" /><Relationship Id="rId18" Type="http://schemas.openxmlformats.org/officeDocument/2006/relationships/hyperlink" Target="https://podminky.urs.cz/item/CS_URS_2024_01/894411111" TargetMode="External" /><Relationship Id="rId19" Type="http://schemas.openxmlformats.org/officeDocument/2006/relationships/hyperlink" Target="https://podminky.urs.cz/item/CS_URS_2024_01/899102112" TargetMode="External" /><Relationship Id="rId20" Type="http://schemas.openxmlformats.org/officeDocument/2006/relationships/hyperlink" Target="https://podminky.urs.cz/item/CS_URS_2024_01/899103112" TargetMode="External" /><Relationship Id="rId21" Type="http://schemas.openxmlformats.org/officeDocument/2006/relationships/hyperlink" Target="https://podminky.urs.cz/item/CS_URS_2024_01/935113111" TargetMode="External" /><Relationship Id="rId22" Type="http://schemas.openxmlformats.org/officeDocument/2006/relationships/hyperlink" Target="https://podminky.urs.cz/item/CS_URS_2024_01/998276101R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301111" TargetMode="External" /><Relationship Id="rId2" Type="http://schemas.openxmlformats.org/officeDocument/2006/relationships/hyperlink" Target="https://podminky.urs.cz/item/CS_URS_2024_01/121151103" TargetMode="External" /><Relationship Id="rId3" Type="http://schemas.openxmlformats.org/officeDocument/2006/relationships/hyperlink" Target="https://podminky.urs.cz/item/CS_URS_2024_01/131313701" TargetMode="External" /><Relationship Id="rId4" Type="http://schemas.openxmlformats.org/officeDocument/2006/relationships/hyperlink" Target="https://podminky.urs.cz/item/CS_URS_2024_01/131351106" TargetMode="External" /><Relationship Id="rId5" Type="http://schemas.openxmlformats.org/officeDocument/2006/relationships/hyperlink" Target="https://podminky.urs.cz/item/CS_URS_2024_01/132351102" TargetMode="External" /><Relationship Id="rId6" Type="http://schemas.openxmlformats.org/officeDocument/2006/relationships/hyperlink" Target="https://podminky.urs.cz/item/CS_URS_2024_01/132354204" TargetMode="External" /><Relationship Id="rId7" Type="http://schemas.openxmlformats.org/officeDocument/2006/relationships/hyperlink" Target="https://podminky.urs.cz/item/CS_URS_2024_01/132312221" TargetMode="External" /><Relationship Id="rId8" Type="http://schemas.openxmlformats.org/officeDocument/2006/relationships/hyperlink" Target="https://podminky.urs.cz/item/CS_URS_2024_01/162351103" TargetMode="External" /><Relationship Id="rId9" Type="http://schemas.openxmlformats.org/officeDocument/2006/relationships/hyperlink" Target="https://podminky.urs.cz/item/CS_URS_2024_01/162351103" TargetMode="External" /><Relationship Id="rId10" Type="http://schemas.openxmlformats.org/officeDocument/2006/relationships/hyperlink" Target="https://podminky.urs.cz/item/CS_URS_2024_01/162751117" TargetMode="External" /><Relationship Id="rId11" Type="http://schemas.openxmlformats.org/officeDocument/2006/relationships/hyperlink" Target="https://podminky.urs.cz/item/CS_URS_2024_01/167102111" TargetMode="External" /><Relationship Id="rId12" Type="http://schemas.openxmlformats.org/officeDocument/2006/relationships/hyperlink" Target="https://podminky.urs.cz/item/CS_URS_2024_01/167151111" TargetMode="External" /><Relationship Id="rId13" Type="http://schemas.openxmlformats.org/officeDocument/2006/relationships/hyperlink" Target="https://podminky.urs.cz/item/CS_URS_2024_01/171201231" TargetMode="External" /><Relationship Id="rId14" Type="http://schemas.openxmlformats.org/officeDocument/2006/relationships/hyperlink" Target="https://podminky.urs.cz/item/CS_URS_2024_01/171251201" TargetMode="External" /><Relationship Id="rId15" Type="http://schemas.openxmlformats.org/officeDocument/2006/relationships/hyperlink" Target="https://podminky.urs.cz/item/CS_URS_2024_01/174151101" TargetMode="External" /><Relationship Id="rId16" Type="http://schemas.openxmlformats.org/officeDocument/2006/relationships/hyperlink" Target="https://podminky.urs.cz/item/CS_URS_2024_01/174151101" TargetMode="External" /><Relationship Id="rId17" Type="http://schemas.openxmlformats.org/officeDocument/2006/relationships/hyperlink" Target="https://podminky.urs.cz/item/CS_URS_2024_01/182113121" TargetMode="External" /><Relationship Id="rId18" Type="http://schemas.openxmlformats.org/officeDocument/2006/relationships/hyperlink" Target="https://podminky.urs.cz/item/CS_URS_2024_01/182611111" TargetMode="External" /><Relationship Id="rId19" Type="http://schemas.openxmlformats.org/officeDocument/2006/relationships/hyperlink" Target="https://podminky.urs.cz/item/CS_URS_2024_01/184813212R" TargetMode="External" /><Relationship Id="rId20" Type="http://schemas.openxmlformats.org/officeDocument/2006/relationships/hyperlink" Target="https://podminky.urs.cz/item/CS_URS_2024_01/184818112" TargetMode="External" /><Relationship Id="rId21" Type="http://schemas.openxmlformats.org/officeDocument/2006/relationships/hyperlink" Target="https://podminky.urs.cz/item/CS_URS_2024_01/184818232" TargetMode="External" /><Relationship Id="rId22" Type="http://schemas.openxmlformats.org/officeDocument/2006/relationships/hyperlink" Target="https://podminky.urs.cz/item/CS_URS_2024_01/184818233" TargetMode="External" /><Relationship Id="rId23" Type="http://schemas.openxmlformats.org/officeDocument/2006/relationships/hyperlink" Target="https://podminky.urs.cz/item/CS_URS_2024_01/184818234" TargetMode="External" /><Relationship Id="rId24" Type="http://schemas.openxmlformats.org/officeDocument/2006/relationships/hyperlink" Target="https://podminky.urs.cz/item/CS_URS_2024_01/181411131" TargetMode="External" /><Relationship Id="rId25" Type="http://schemas.openxmlformats.org/officeDocument/2006/relationships/hyperlink" Target="https://podminky.urs.cz/item/CS_URS_2024_01/181411132" TargetMode="External" /><Relationship Id="rId26" Type="http://schemas.openxmlformats.org/officeDocument/2006/relationships/hyperlink" Target="https://podminky.urs.cz/item/CS_URS_2024_01/181411121" TargetMode="External" /><Relationship Id="rId27" Type="http://schemas.openxmlformats.org/officeDocument/2006/relationships/hyperlink" Target="https://podminky.urs.cz/item/CS_URS_2024_01/183403113" TargetMode="External" /><Relationship Id="rId28" Type="http://schemas.openxmlformats.org/officeDocument/2006/relationships/hyperlink" Target="https://podminky.urs.cz/item/CS_URS_2024_01/183403213" TargetMode="External" /><Relationship Id="rId29" Type="http://schemas.openxmlformats.org/officeDocument/2006/relationships/hyperlink" Target="https://podminky.urs.cz/item/CS_URS_2024_01/184813511" TargetMode="External" /><Relationship Id="rId30" Type="http://schemas.openxmlformats.org/officeDocument/2006/relationships/hyperlink" Target="https://podminky.urs.cz/item/CS_URS_2024_01/184813512" TargetMode="External" /><Relationship Id="rId31" Type="http://schemas.openxmlformats.org/officeDocument/2006/relationships/hyperlink" Target="https://podminky.urs.cz/item/CS_URS_2023_02/182303111" TargetMode="External" /><Relationship Id="rId32" Type="http://schemas.openxmlformats.org/officeDocument/2006/relationships/hyperlink" Target="https://podminky.urs.cz/item/CS_URS_2024_01/184854213" TargetMode="External" /><Relationship Id="rId33" Type="http://schemas.openxmlformats.org/officeDocument/2006/relationships/hyperlink" Target="https://podminky.urs.cz/item/CS_URS_2024_01/184854225" TargetMode="External" /><Relationship Id="rId34" Type="http://schemas.openxmlformats.org/officeDocument/2006/relationships/hyperlink" Target="https://podminky.urs.cz/item/CS_URS_2024_01/182111121" TargetMode="External" /><Relationship Id="rId35" Type="http://schemas.openxmlformats.org/officeDocument/2006/relationships/hyperlink" Target="https://podminky.urs.cz/item/CS_URS_2024_01/181351103" TargetMode="External" /><Relationship Id="rId36" Type="http://schemas.openxmlformats.org/officeDocument/2006/relationships/hyperlink" Target="https://podminky.urs.cz/item/CS_URS_2024_01/182351133" TargetMode="External" /><Relationship Id="rId37" Type="http://schemas.openxmlformats.org/officeDocument/2006/relationships/hyperlink" Target="https://podminky.urs.cz/item/CS_URS_2024_01/183102315" TargetMode="External" /><Relationship Id="rId38" Type="http://schemas.openxmlformats.org/officeDocument/2006/relationships/hyperlink" Target="https://podminky.urs.cz/item/CS_URS_2024_01/184201121" TargetMode="External" /><Relationship Id="rId39" Type="http://schemas.openxmlformats.org/officeDocument/2006/relationships/hyperlink" Target="https://podminky.urs.cz/item/CS_URS_2024_01/184215132" TargetMode="External" /><Relationship Id="rId40" Type="http://schemas.openxmlformats.org/officeDocument/2006/relationships/hyperlink" Target="https://podminky.urs.cz/item/CS_URS_2024_01/184215412" TargetMode="External" /><Relationship Id="rId41" Type="http://schemas.openxmlformats.org/officeDocument/2006/relationships/hyperlink" Target="https://podminky.urs.cz/item/CS_URS_2024_01/184911421" TargetMode="External" /><Relationship Id="rId42" Type="http://schemas.openxmlformats.org/officeDocument/2006/relationships/hyperlink" Target="https://podminky.urs.cz/item/CS_URS_2024_01/185803111R" TargetMode="External" /><Relationship Id="rId43" Type="http://schemas.openxmlformats.org/officeDocument/2006/relationships/hyperlink" Target="https://podminky.urs.cz/item/CS_URS_2023_02/185851121" TargetMode="External" /><Relationship Id="rId44" Type="http://schemas.openxmlformats.org/officeDocument/2006/relationships/hyperlink" Target="https://podminky.urs.cz/item/CS_URS_2024_01/275214211" TargetMode="External" /><Relationship Id="rId45" Type="http://schemas.openxmlformats.org/officeDocument/2006/relationships/hyperlink" Target="https://podminky.urs.cz/item/CS_URS_2024_01/321222312" TargetMode="External" /><Relationship Id="rId46" Type="http://schemas.openxmlformats.org/officeDocument/2006/relationships/hyperlink" Target="https://podminky.urs.cz/item/CS_URS_2024_01/452313161" TargetMode="External" /><Relationship Id="rId47" Type="http://schemas.openxmlformats.org/officeDocument/2006/relationships/hyperlink" Target="https://podminky.urs.cz/item/CS_URS_2024_01/465511515" TargetMode="External" /><Relationship Id="rId48" Type="http://schemas.openxmlformats.org/officeDocument/2006/relationships/hyperlink" Target="https://podminky.urs.cz/item/CS_URS_2024_01/457971111" TargetMode="External" /><Relationship Id="rId49" Type="http://schemas.openxmlformats.org/officeDocument/2006/relationships/hyperlink" Target="https://podminky.urs.cz/item/CS_URS_2024_01/457971121" TargetMode="External" /><Relationship Id="rId50" Type="http://schemas.openxmlformats.org/officeDocument/2006/relationships/hyperlink" Target="https://podminky.urs.cz/item/CS_URS_2024_01/998318011" TargetMode="External" /><Relationship Id="rId5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566901233" TargetMode="External" /><Relationship Id="rId2" Type="http://schemas.openxmlformats.org/officeDocument/2006/relationships/hyperlink" Target="https://podminky.urs.cz/item/CS_URS_2024_01/566901234" TargetMode="External" /><Relationship Id="rId3" Type="http://schemas.openxmlformats.org/officeDocument/2006/relationships/hyperlink" Target="https://podminky.urs.cz/item/CS_URS_2024_01/572330111" TargetMode="External" /><Relationship Id="rId4" Type="http://schemas.openxmlformats.org/officeDocument/2006/relationships/hyperlink" Target="https://podminky.urs.cz/item/CS_URS_2024_01/572340112" TargetMode="External" /><Relationship Id="rId5" Type="http://schemas.openxmlformats.org/officeDocument/2006/relationships/hyperlink" Target="https://podminky.urs.cz/item/CS_URS_2024_01/596211110" TargetMode="External" /><Relationship Id="rId6" Type="http://schemas.openxmlformats.org/officeDocument/2006/relationships/hyperlink" Target="https://podminky.urs.cz/item/CS_URS_2024_01/573191111" TargetMode="External" /><Relationship Id="rId7" Type="http://schemas.openxmlformats.org/officeDocument/2006/relationships/hyperlink" Target="https://podminky.urs.cz/item/CS_URS_2024_01/573231109" TargetMode="External" /><Relationship Id="rId8" Type="http://schemas.openxmlformats.org/officeDocument/2006/relationships/hyperlink" Target="https://podminky.urs.cz/item/CS_URS_2024_01/577144031" TargetMode="External" /><Relationship Id="rId9" Type="http://schemas.openxmlformats.org/officeDocument/2006/relationships/hyperlink" Target="https://podminky.urs.cz/item/CS_URS_2024_01/577145032" TargetMode="External" /><Relationship Id="rId10" Type="http://schemas.openxmlformats.org/officeDocument/2006/relationships/hyperlink" Target="https://podminky.urs.cz/item/CS_URS_2024_01/916131213" TargetMode="External" /><Relationship Id="rId11" Type="http://schemas.openxmlformats.org/officeDocument/2006/relationships/hyperlink" Target="https://podminky.urs.cz/item/CS_URS_2024_01/916231213" TargetMode="External" /><Relationship Id="rId12" Type="http://schemas.openxmlformats.org/officeDocument/2006/relationships/hyperlink" Target="https://podminky.urs.cz/item/CS_URS_2024_01/919732221" TargetMode="External" /><Relationship Id="rId13" Type="http://schemas.openxmlformats.org/officeDocument/2006/relationships/hyperlink" Target="https://podminky.urs.cz/item/CS_URS_2024_01/919732221_2" TargetMode="External" /><Relationship Id="rId14" Type="http://schemas.openxmlformats.org/officeDocument/2006/relationships/hyperlink" Target="https://podminky.urs.cz/item/CS_URS_2024_01/966007113" TargetMode="External" /><Relationship Id="rId15" Type="http://schemas.openxmlformats.org/officeDocument/2006/relationships/hyperlink" Target="https://podminky.urs.cz/item/CS_URS_2024_01/998225111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2024-031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Parkovací plochy na ulici Školní v Kopřivnici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Město Kopřivnice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6. 2. 2024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Kopřivnice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AWT Rekultivace a.s.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Lenka Kropáčová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'SO01_N - Příprava území -...'!J30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'SO01_N - Příprava území -...'!P87</f>
        <v>0</v>
      </c>
      <c r="AV55" s="121">
        <f>'SO01_N - Příprava území -...'!J33</f>
        <v>0</v>
      </c>
      <c r="AW55" s="121">
        <f>'SO01_N - Příprava území -...'!J34</f>
        <v>0</v>
      </c>
      <c r="AX55" s="121">
        <f>'SO01_N - Příprava území -...'!J35</f>
        <v>0</v>
      </c>
      <c r="AY55" s="121">
        <f>'SO01_N - Příprava území -...'!J36</f>
        <v>0</v>
      </c>
      <c r="AZ55" s="121">
        <f>'SO01_N - Příprava území -...'!F33</f>
        <v>0</v>
      </c>
      <c r="BA55" s="121">
        <f>'SO01_N - Příprava území -...'!F34</f>
        <v>0</v>
      </c>
      <c r="BB55" s="121">
        <f>'SO01_N - Příprava území -...'!F35</f>
        <v>0</v>
      </c>
      <c r="BC55" s="121">
        <f>'SO01_N - Příprava území -...'!F36</f>
        <v>0</v>
      </c>
      <c r="BD55" s="123">
        <f>'SO01_N - Příprava území -...'!F37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24.7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'SO02_N - Parkovací stání,...'!J30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'SO02_N - Parkovací stání,...'!P88</f>
        <v>0</v>
      </c>
      <c r="AV56" s="121">
        <f>'SO02_N - Parkovací stání,...'!J33</f>
        <v>0</v>
      </c>
      <c r="AW56" s="121">
        <f>'SO02_N - Parkovací stání,...'!J34</f>
        <v>0</v>
      </c>
      <c r="AX56" s="121">
        <f>'SO02_N - Parkovací stání,...'!J35</f>
        <v>0</v>
      </c>
      <c r="AY56" s="121">
        <f>'SO02_N - Parkovací stání,...'!J36</f>
        <v>0</v>
      </c>
      <c r="AZ56" s="121">
        <f>'SO02_N - Parkovací stání,...'!F33</f>
        <v>0</v>
      </c>
      <c r="BA56" s="121">
        <f>'SO02_N - Parkovací stání,...'!F34</f>
        <v>0</v>
      </c>
      <c r="BB56" s="121">
        <f>'SO02_N - Parkovací stání,...'!F35</f>
        <v>0</v>
      </c>
      <c r="BC56" s="121">
        <f>'SO02_N - Parkovací stání,...'!F36</f>
        <v>0</v>
      </c>
      <c r="BD56" s="123">
        <f>'SO02_N - Parkovací stání,...'!F37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24.75" customHeight="1">
      <c r="A57" s="112" t="s">
        <v>79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'SO03_N - Odvodnění zpevně...'!J30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0">
        <v>0</v>
      </c>
      <c r="AT57" s="121">
        <f>ROUND(SUM(AV57:AW57),2)</f>
        <v>0</v>
      </c>
      <c r="AU57" s="122">
        <f>'SO03_N - Odvodnění zpevně...'!P87</f>
        <v>0</v>
      </c>
      <c r="AV57" s="121">
        <f>'SO03_N - Odvodnění zpevně...'!J33</f>
        <v>0</v>
      </c>
      <c r="AW57" s="121">
        <f>'SO03_N - Odvodnění zpevně...'!J34</f>
        <v>0</v>
      </c>
      <c r="AX57" s="121">
        <f>'SO03_N - Odvodnění zpevně...'!J35</f>
        <v>0</v>
      </c>
      <c r="AY57" s="121">
        <f>'SO03_N - Odvodnění zpevně...'!J36</f>
        <v>0</v>
      </c>
      <c r="AZ57" s="121">
        <f>'SO03_N - Odvodnění zpevně...'!F33</f>
        <v>0</v>
      </c>
      <c r="BA57" s="121">
        <f>'SO03_N - Odvodnění zpevně...'!F34</f>
        <v>0</v>
      </c>
      <c r="BB57" s="121">
        <f>'SO03_N - Odvodnění zpevně...'!F35</f>
        <v>0</v>
      </c>
      <c r="BC57" s="121">
        <f>'SO03_N - Odvodnění zpevně...'!F36</f>
        <v>0</v>
      </c>
      <c r="BD57" s="123">
        <f>'SO03_N - Odvodnění zpevně...'!F37</f>
        <v>0</v>
      </c>
      <c r="BE57" s="7"/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19</v>
      </c>
      <c r="CM57" s="124" t="s">
        <v>85</v>
      </c>
    </row>
    <row r="58" s="7" customFormat="1" ht="16.5" customHeight="1">
      <c r="A58" s="112" t="s">
        <v>79</v>
      </c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'SO04_Z - Zasakovací objek...'!J30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82</v>
      </c>
      <c r="AR58" s="119"/>
      <c r="AS58" s="120">
        <v>0</v>
      </c>
      <c r="AT58" s="121">
        <f>ROUND(SUM(AV58:AW58),2)</f>
        <v>0</v>
      </c>
      <c r="AU58" s="122">
        <f>'SO04_Z - Zasakovací objek...'!P85</f>
        <v>0</v>
      </c>
      <c r="AV58" s="121">
        <f>'SO04_Z - Zasakovací objek...'!J33</f>
        <v>0</v>
      </c>
      <c r="AW58" s="121">
        <f>'SO04_Z - Zasakovací objek...'!J34</f>
        <v>0</v>
      </c>
      <c r="AX58" s="121">
        <f>'SO04_Z - Zasakovací objek...'!J35</f>
        <v>0</v>
      </c>
      <c r="AY58" s="121">
        <f>'SO04_Z - Zasakovací objek...'!J36</f>
        <v>0</v>
      </c>
      <c r="AZ58" s="121">
        <f>'SO04_Z - Zasakovací objek...'!F33</f>
        <v>0</v>
      </c>
      <c r="BA58" s="121">
        <f>'SO04_Z - Zasakovací objek...'!F34</f>
        <v>0</v>
      </c>
      <c r="BB58" s="121">
        <f>'SO04_Z - Zasakovací objek...'!F35</f>
        <v>0</v>
      </c>
      <c r="BC58" s="121">
        <f>'SO04_Z - Zasakovací objek...'!F36</f>
        <v>0</v>
      </c>
      <c r="BD58" s="123">
        <f>'SO04_Z - Zasakovací objek...'!F37</f>
        <v>0</v>
      </c>
      <c r="BE58" s="7"/>
      <c r="BT58" s="124" t="s">
        <v>83</v>
      </c>
      <c r="BV58" s="124" t="s">
        <v>77</v>
      </c>
      <c r="BW58" s="124" t="s">
        <v>94</v>
      </c>
      <c r="BX58" s="124" t="s">
        <v>5</v>
      </c>
      <c r="CL58" s="124" t="s">
        <v>19</v>
      </c>
      <c r="CM58" s="124" t="s">
        <v>85</v>
      </c>
    </row>
    <row r="59" s="7" customFormat="1" ht="16.5" customHeight="1">
      <c r="A59" s="112" t="s">
        <v>79</v>
      </c>
      <c r="B59" s="113"/>
      <c r="C59" s="114"/>
      <c r="D59" s="115" t="s">
        <v>95</v>
      </c>
      <c r="E59" s="115"/>
      <c r="F59" s="115"/>
      <c r="G59" s="115"/>
      <c r="H59" s="115"/>
      <c r="I59" s="116"/>
      <c r="J59" s="115" t="s">
        <v>96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'SO05_N - KTÚ - nezpůsobil...'!J30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82</v>
      </c>
      <c r="AR59" s="119"/>
      <c r="AS59" s="120">
        <v>0</v>
      </c>
      <c r="AT59" s="121">
        <f>ROUND(SUM(AV59:AW59),2)</f>
        <v>0</v>
      </c>
      <c r="AU59" s="122">
        <f>'SO05_N - KTÚ - nezpůsobil...'!P83</f>
        <v>0</v>
      </c>
      <c r="AV59" s="121">
        <f>'SO05_N - KTÚ - nezpůsobil...'!J33</f>
        <v>0</v>
      </c>
      <c r="AW59" s="121">
        <f>'SO05_N - KTÚ - nezpůsobil...'!J34</f>
        <v>0</v>
      </c>
      <c r="AX59" s="121">
        <f>'SO05_N - KTÚ - nezpůsobil...'!J35</f>
        <v>0</v>
      </c>
      <c r="AY59" s="121">
        <f>'SO05_N - KTÚ - nezpůsobil...'!J36</f>
        <v>0</v>
      </c>
      <c r="AZ59" s="121">
        <f>'SO05_N - KTÚ - nezpůsobil...'!F33</f>
        <v>0</v>
      </c>
      <c r="BA59" s="121">
        <f>'SO05_N - KTÚ - nezpůsobil...'!F34</f>
        <v>0</v>
      </c>
      <c r="BB59" s="121">
        <f>'SO05_N - KTÚ - nezpůsobil...'!F35</f>
        <v>0</v>
      </c>
      <c r="BC59" s="121">
        <f>'SO05_N - KTÚ - nezpůsobil...'!F36</f>
        <v>0</v>
      </c>
      <c r="BD59" s="123">
        <f>'SO05_N - KTÚ - nezpůsobil...'!F37</f>
        <v>0</v>
      </c>
      <c r="BE59" s="7"/>
      <c r="BT59" s="124" t="s">
        <v>83</v>
      </c>
      <c r="BV59" s="124" t="s">
        <v>77</v>
      </c>
      <c r="BW59" s="124" t="s">
        <v>97</v>
      </c>
      <c r="BX59" s="124" t="s">
        <v>5</v>
      </c>
      <c r="CL59" s="124" t="s">
        <v>19</v>
      </c>
      <c r="CM59" s="124" t="s">
        <v>85</v>
      </c>
    </row>
    <row r="60" s="7" customFormat="1" ht="16.5" customHeight="1">
      <c r="A60" s="112" t="s">
        <v>79</v>
      </c>
      <c r="B60" s="113"/>
      <c r="C60" s="114"/>
      <c r="D60" s="115" t="s">
        <v>98</v>
      </c>
      <c r="E60" s="115"/>
      <c r="F60" s="115"/>
      <c r="G60" s="115"/>
      <c r="H60" s="115"/>
      <c r="I60" s="116"/>
      <c r="J60" s="115" t="s">
        <v>99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'VRN1 - Vedlejší rozpočtov...'!J30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82</v>
      </c>
      <c r="AR60" s="119"/>
      <c r="AS60" s="125">
        <v>0</v>
      </c>
      <c r="AT60" s="126">
        <f>ROUND(SUM(AV60:AW60),2)</f>
        <v>0</v>
      </c>
      <c r="AU60" s="127">
        <f>'VRN1 - Vedlejší rozpočtov...'!P88</f>
        <v>0</v>
      </c>
      <c r="AV60" s="126">
        <f>'VRN1 - Vedlejší rozpočtov...'!J33</f>
        <v>0</v>
      </c>
      <c r="AW60" s="126">
        <f>'VRN1 - Vedlejší rozpočtov...'!J34</f>
        <v>0</v>
      </c>
      <c r="AX60" s="126">
        <f>'VRN1 - Vedlejší rozpočtov...'!J35</f>
        <v>0</v>
      </c>
      <c r="AY60" s="126">
        <f>'VRN1 - Vedlejší rozpočtov...'!J36</f>
        <v>0</v>
      </c>
      <c r="AZ60" s="126">
        <f>'VRN1 - Vedlejší rozpočtov...'!F33</f>
        <v>0</v>
      </c>
      <c r="BA60" s="126">
        <f>'VRN1 - Vedlejší rozpočtov...'!F34</f>
        <v>0</v>
      </c>
      <c r="BB60" s="126">
        <f>'VRN1 - Vedlejší rozpočtov...'!F35</f>
        <v>0</v>
      </c>
      <c r="BC60" s="126">
        <f>'VRN1 - Vedlejší rozpočtov...'!F36</f>
        <v>0</v>
      </c>
      <c r="BD60" s="128">
        <f>'VRN1 - Vedlejší rozpočtov...'!F37</f>
        <v>0</v>
      </c>
      <c r="BE60" s="7"/>
      <c r="BT60" s="124" t="s">
        <v>83</v>
      </c>
      <c r="BV60" s="124" t="s">
        <v>77</v>
      </c>
      <c r="BW60" s="124" t="s">
        <v>100</v>
      </c>
      <c r="BX60" s="124" t="s">
        <v>5</v>
      </c>
      <c r="CL60" s="124" t="s">
        <v>19</v>
      </c>
      <c r="CM60" s="124" t="s">
        <v>85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YOQ5x1o7rCrTidTuXrGksWQqe9P5R+oZr370hg57oZa0gOQoUu1q7JvU/5/J+TxsbEc6nVBsXYX9VKuE6WO2Jw==" hashValue="2MhG/pRAMsnHOWg0DVMpxM0IxSKSwWx2gCieTHNwLyFHUntOVIWghL1YxtUDJY+NXdGrKVDUWRuxhH07t3OjVg==" algorithmName="SHA-512" password="C68C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1_N - Příprava území -...'!C2" display="/"/>
    <hyperlink ref="A56" location="'SO02_N - Parkovací stání,...'!C2" display="/"/>
    <hyperlink ref="A57" location="'SO03_N - Odvodnění zpevně...'!C2" display="/"/>
    <hyperlink ref="A58" location="'SO04_Z - Zasakovací objek...'!C2" display="/"/>
    <hyperlink ref="A59" location="'SO05_N - KTÚ - nezpůsobil...'!C2" display="/"/>
    <hyperlink ref="A60" location="'VRN1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hidden="1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Parkovací plochy na ulici Školní v Kopřivnici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103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28</v>
      </c>
      <c r="J15" s="137" t="s">
        <v>29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28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ROUND((SUM(BE87:BE280)),  2)</f>
        <v>0</v>
      </c>
      <c r="G33" s="39"/>
      <c r="H33" s="39"/>
      <c r="I33" s="149">
        <v>0.20999999999999999</v>
      </c>
      <c r="J33" s="148">
        <f>ROUND(((SUM(BE87:BE280))*I33),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47</v>
      </c>
      <c r="F34" s="148">
        <f>ROUND((SUM(BF87:BF280)),  2)</f>
        <v>0</v>
      </c>
      <c r="G34" s="39"/>
      <c r="H34" s="39"/>
      <c r="I34" s="149">
        <v>0.14999999999999999</v>
      </c>
      <c r="J34" s="148">
        <f>ROUND(((SUM(BF87:BF280))*I34),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ROUND((SUM(BG87:BG280)),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ROUND((SUM(BH87:BH280)),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ROUND((SUM(BI87:BI280)),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Parkovací plochy na ulici Školní v Kopřivnici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SO01_N - Příprava území - nezpůsobilé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Kopřivnice</v>
      </c>
      <c r="G52" s="41"/>
      <c r="H52" s="41"/>
      <c r="I52" s="33" t="s">
        <v>23</v>
      </c>
      <c r="J52" s="73" t="str">
        <f>IF(J12="","",J12)</f>
        <v>6. 2. 2024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Kopřivnice</v>
      </c>
      <c r="G54" s="41"/>
      <c r="H54" s="41"/>
      <c r="I54" s="33" t="s">
        <v>32</v>
      </c>
      <c r="J54" s="37" t="str">
        <f>E21</f>
        <v>AWT Rekultivace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Lenka Kropáčová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110</v>
      </c>
      <c r="E62" s="175"/>
      <c r="F62" s="175"/>
      <c r="G62" s="175"/>
      <c r="H62" s="175"/>
      <c r="I62" s="175"/>
      <c r="J62" s="176">
        <f>J173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111</v>
      </c>
      <c r="E63" s="175"/>
      <c r="F63" s="175"/>
      <c r="G63" s="175"/>
      <c r="H63" s="175"/>
      <c r="I63" s="175"/>
      <c r="J63" s="176">
        <f>J229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112</v>
      </c>
      <c r="E64" s="175"/>
      <c r="F64" s="175"/>
      <c r="G64" s="175"/>
      <c r="H64" s="175"/>
      <c r="I64" s="175"/>
      <c r="J64" s="176">
        <f>J246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113</v>
      </c>
      <c r="E65" s="175"/>
      <c r="F65" s="175"/>
      <c r="G65" s="175"/>
      <c r="H65" s="175"/>
      <c r="I65" s="175"/>
      <c r="J65" s="176">
        <f>J270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114</v>
      </c>
      <c r="E66" s="169"/>
      <c r="F66" s="169"/>
      <c r="G66" s="169"/>
      <c r="H66" s="169"/>
      <c r="I66" s="169"/>
      <c r="J66" s="170">
        <f>J273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115</v>
      </c>
      <c r="E67" s="175"/>
      <c r="F67" s="175"/>
      <c r="G67" s="175"/>
      <c r="H67" s="175"/>
      <c r="I67" s="175"/>
      <c r="J67" s="176">
        <f>J274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Parkovací plochy na ulici Školní v Kopřivnici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102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SO01_N - Příprava území - nezpůsobilé náklady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Město Kopřivnice</v>
      </c>
      <c r="G81" s="41"/>
      <c r="H81" s="41"/>
      <c r="I81" s="33" t="s">
        <v>23</v>
      </c>
      <c r="J81" s="73" t="str">
        <f>IF(J12="","",J12)</f>
        <v>6. 2. 2024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Kopřivnice</v>
      </c>
      <c r="G83" s="41"/>
      <c r="H83" s="41"/>
      <c r="I83" s="33" t="s">
        <v>32</v>
      </c>
      <c r="J83" s="37" t="str">
        <f>E21</f>
        <v>AWT Rekultivace a.s.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37</v>
      </c>
      <c r="J84" s="37" t="str">
        <f>E24</f>
        <v>Ing. Lenka Kropáčová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117</v>
      </c>
      <c r="D86" s="181" t="s">
        <v>60</v>
      </c>
      <c r="E86" s="181" t="s">
        <v>56</v>
      </c>
      <c r="F86" s="181" t="s">
        <v>57</v>
      </c>
      <c r="G86" s="181" t="s">
        <v>118</v>
      </c>
      <c r="H86" s="181" t="s">
        <v>119</v>
      </c>
      <c r="I86" s="181" t="s">
        <v>120</v>
      </c>
      <c r="J86" s="182" t="s">
        <v>106</v>
      </c>
      <c r="K86" s="183" t="s">
        <v>121</v>
      </c>
      <c r="L86" s="184"/>
      <c r="M86" s="93" t="s">
        <v>19</v>
      </c>
      <c r="N86" s="94" t="s">
        <v>45</v>
      </c>
      <c r="O86" s="94" t="s">
        <v>122</v>
      </c>
      <c r="P86" s="94" t="s">
        <v>123</v>
      </c>
      <c r="Q86" s="94" t="s">
        <v>124</v>
      </c>
      <c r="R86" s="94" t="s">
        <v>125</v>
      </c>
      <c r="S86" s="94" t="s">
        <v>126</v>
      </c>
      <c r="T86" s="95" t="s">
        <v>127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128</v>
      </c>
      <c r="D87" s="41"/>
      <c r="E87" s="41"/>
      <c r="F87" s="41"/>
      <c r="G87" s="41"/>
      <c r="H87" s="41"/>
      <c r="I87" s="41"/>
      <c r="J87" s="185">
        <f>BK87</f>
        <v>0</v>
      </c>
      <c r="K87" s="41"/>
      <c r="L87" s="45"/>
      <c r="M87" s="96"/>
      <c r="N87" s="186"/>
      <c r="O87" s="97"/>
      <c r="P87" s="187">
        <f>P88+P273</f>
        <v>0</v>
      </c>
      <c r="Q87" s="97"/>
      <c r="R87" s="187">
        <f>R88+R273</f>
        <v>17.897345189999999</v>
      </c>
      <c r="S87" s="97"/>
      <c r="T87" s="188">
        <f>T88+T273</f>
        <v>189.29952699999998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74</v>
      </c>
      <c r="AU87" s="18" t="s">
        <v>107</v>
      </c>
      <c r="BK87" s="189">
        <f>BK88+BK273</f>
        <v>0</v>
      </c>
    </row>
    <row r="88" s="12" customFormat="1" ht="25.92" customHeight="1">
      <c r="A88" s="12"/>
      <c r="B88" s="190"/>
      <c r="C88" s="191"/>
      <c r="D88" s="192" t="s">
        <v>74</v>
      </c>
      <c r="E88" s="193" t="s">
        <v>129</v>
      </c>
      <c r="F88" s="193" t="s">
        <v>130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P89+P173+P229+P246+P270</f>
        <v>0</v>
      </c>
      <c r="Q88" s="198"/>
      <c r="R88" s="199">
        <f>R89+R173+R229+R246+R270</f>
        <v>17.828045190000001</v>
      </c>
      <c r="S88" s="198"/>
      <c r="T88" s="200">
        <f>T89+T173+T229+T246+T270</f>
        <v>189.29952699999998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83</v>
      </c>
      <c r="AT88" s="202" t="s">
        <v>74</v>
      </c>
      <c r="AU88" s="202" t="s">
        <v>75</v>
      </c>
      <c r="AY88" s="201" t="s">
        <v>131</v>
      </c>
      <c r="BK88" s="203">
        <f>BK89+BK173+BK229+BK246+BK270</f>
        <v>0</v>
      </c>
    </row>
    <row r="89" s="12" customFormat="1" ht="22.8" customHeight="1">
      <c r="A89" s="12"/>
      <c r="B89" s="190"/>
      <c r="C89" s="191"/>
      <c r="D89" s="192" t="s">
        <v>74</v>
      </c>
      <c r="E89" s="204" t="s">
        <v>83</v>
      </c>
      <c r="F89" s="204" t="s">
        <v>132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SUM(P90:P172)</f>
        <v>0</v>
      </c>
      <c r="Q89" s="198"/>
      <c r="R89" s="199">
        <f>SUM(R90:R172)</f>
        <v>0.32965540000000004</v>
      </c>
      <c r="S89" s="198"/>
      <c r="T89" s="200">
        <f>SUM(T90:T172)</f>
        <v>187.403527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83</v>
      </c>
      <c r="AT89" s="202" t="s">
        <v>74</v>
      </c>
      <c r="AU89" s="202" t="s">
        <v>83</v>
      </c>
      <c r="AY89" s="201" t="s">
        <v>131</v>
      </c>
      <c r="BK89" s="203">
        <f>SUM(BK90:BK172)</f>
        <v>0</v>
      </c>
    </row>
    <row r="90" s="2" customFormat="1" ht="62.7" customHeight="1">
      <c r="A90" s="39"/>
      <c r="B90" s="40"/>
      <c r="C90" s="206" t="s">
        <v>83</v>
      </c>
      <c r="D90" s="206" t="s">
        <v>133</v>
      </c>
      <c r="E90" s="207" t="s">
        <v>134</v>
      </c>
      <c r="F90" s="208" t="s">
        <v>135</v>
      </c>
      <c r="G90" s="209" t="s">
        <v>136</v>
      </c>
      <c r="H90" s="210">
        <v>10.5</v>
      </c>
      <c r="I90" s="211"/>
      <c r="J90" s="212">
        <f>ROUND(I90*H90,2)</f>
        <v>0</v>
      </c>
      <c r="K90" s="213"/>
      <c r="L90" s="45"/>
      <c r="M90" s="214" t="s">
        <v>19</v>
      </c>
      <c r="N90" s="215" t="s">
        <v>46</v>
      </c>
      <c r="O90" s="85"/>
      <c r="P90" s="216">
        <f>O90*H90</f>
        <v>0</v>
      </c>
      <c r="Q90" s="216">
        <v>0</v>
      </c>
      <c r="R90" s="216">
        <f>Q90*H90</f>
        <v>0</v>
      </c>
      <c r="S90" s="216">
        <v>0.26000000000000001</v>
      </c>
      <c r="T90" s="217">
        <f>S90*H90</f>
        <v>2.73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8" t="s">
        <v>137</v>
      </c>
      <c r="AT90" s="218" t="s">
        <v>133</v>
      </c>
      <c r="AU90" s="218" t="s">
        <v>85</v>
      </c>
      <c r="AY90" s="18" t="s">
        <v>131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83</v>
      </c>
      <c r="BK90" s="219">
        <f>ROUND(I90*H90,2)</f>
        <v>0</v>
      </c>
      <c r="BL90" s="18" t="s">
        <v>137</v>
      </c>
      <c r="BM90" s="218" t="s">
        <v>138</v>
      </c>
    </row>
    <row r="91" s="2" customFormat="1">
      <c r="A91" s="39"/>
      <c r="B91" s="40"/>
      <c r="C91" s="41"/>
      <c r="D91" s="220" t="s">
        <v>139</v>
      </c>
      <c r="E91" s="41"/>
      <c r="F91" s="221" t="s">
        <v>140</v>
      </c>
      <c r="G91" s="41"/>
      <c r="H91" s="41"/>
      <c r="I91" s="222"/>
      <c r="J91" s="41"/>
      <c r="K91" s="41"/>
      <c r="L91" s="45"/>
      <c r="M91" s="223"/>
      <c r="N91" s="22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139</v>
      </c>
      <c r="AU91" s="18" t="s">
        <v>85</v>
      </c>
    </row>
    <row r="92" s="13" customFormat="1">
      <c r="A92" s="13"/>
      <c r="B92" s="225"/>
      <c r="C92" s="226"/>
      <c r="D92" s="227" t="s">
        <v>141</v>
      </c>
      <c r="E92" s="228" t="s">
        <v>19</v>
      </c>
      <c r="F92" s="229" t="s">
        <v>142</v>
      </c>
      <c r="G92" s="226"/>
      <c r="H92" s="228" t="s">
        <v>19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141</v>
      </c>
      <c r="AU92" s="235" t="s">
        <v>85</v>
      </c>
      <c r="AV92" s="13" t="s">
        <v>83</v>
      </c>
      <c r="AW92" s="13" t="s">
        <v>36</v>
      </c>
      <c r="AX92" s="13" t="s">
        <v>75</v>
      </c>
      <c r="AY92" s="235" t="s">
        <v>131</v>
      </c>
    </row>
    <row r="93" s="14" customFormat="1">
      <c r="A93" s="14"/>
      <c r="B93" s="236"/>
      <c r="C93" s="237"/>
      <c r="D93" s="227" t="s">
        <v>141</v>
      </c>
      <c r="E93" s="238" t="s">
        <v>19</v>
      </c>
      <c r="F93" s="239" t="s">
        <v>143</v>
      </c>
      <c r="G93" s="237"/>
      <c r="H93" s="240">
        <v>10.5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141</v>
      </c>
      <c r="AU93" s="246" t="s">
        <v>85</v>
      </c>
      <c r="AV93" s="14" t="s">
        <v>85</v>
      </c>
      <c r="AW93" s="14" t="s">
        <v>36</v>
      </c>
      <c r="AX93" s="14" t="s">
        <v>83</v>
      </c>
      <c r="AY93" s="246" t="s">
        <v>131</v>
      </c>
    </row>
    <row r="94" s="2" customFormat="1" ht="55.5" customHeight="1">
      <c r="A94" s="39"/>
      <c r="B94" s="40"/>
      <c r="C94" s="206" t="s">
        <v>85</v>
      </c>
      <c r="D94" s="206" t="s">
        <v>133</v>
      </c>
      <c r="E94" s="207" t="s">
        <v>144</v>
      </c>
      <c r="F94" s="208" t="s">
        <v>145</v>
      </c>
      <c r="G94" s="209" t="s">
        <v>136</v>
      </c>
      <c r="H94" s="210">
        <v>74.799999999999997</v>
      </c>
      <c r="I94" s="211"/>
      <c r="J94" s="212">
        <f>ROUND(I94*H94,2)</f>
        <v>0</v>
      </c>
      <c r="K94" s="213"/>
      <c r="L94" s="45"/>
      <c r="M94" s="214" t="s">
        <v>19</v>
      </c>
      <c r="N94" s="215" t="s">
        <v>46</v>
      </c>
      <c r="O94" s="85"/>
      <c r="P94" s="216">
        <f>O94*H94</f>
        <v>0</v>
      </c>
      <c r="Q94" s="216">
        <v>0</v>
      </c>
      <c r="R94" s="216">
        <f>Q94*H94</f>
        <v>0</v>
      </c>
      <c r="S94" s="216">
        <v>0.28999999999999998</v>
      </c>
      <c r="T94" s="217">
        <f>S94*H94</f>
        <v>21.691999999999997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8" t="s">
        <v>137</v>
      </c>
      <c r="AT94" s="218" t="s">
        <v>133</v>
      </c>
      <c r="AU94" s="218" t="s">
        <v>85</v>
      </c>
      <c r="AY94" s="18" t="s">
        <v>131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83</v>
      </c>
      <c r="BK94" s="219">
        <f>ROUND(I94*H94,2)</f>
        <v>0</v>
      </c>
      <c r="BL94" s="18" t="s">
        <v>137</v>
      </c>
      <c r="BM94" s="218" t="s">
        <v>146</v>
      </c>
    </row>
    <row r="95" s="2" customFormat="1">
      <c r="A95" s="39"/>
      <c r="B95" s="40"/>
      <c r="C95" s="41"/>
      <c r="D95" s="220" t="s">
        <v>139</v>
      </c>
      <c r="E95" s="41"/>
      <c r="F95" s="221" t="s">
        <v>147</v>
      </c>
      <c r="G95" s="41"/>
      <c r="H95" s="41"/>
      <c r="I95" s="222"/>
      <c r="J95" s="41"/>
      <c r="K95" s="41"/>
      <c r="L95" s="45"/>
      <c r="M95" s="223"/>
      <c r="N95" s="22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139</v>
      </c>
      <c r="AU95" s="18" t="s">
        <v>85</v>
      </c>
    </row>
    <row r="96" s="13" customFormat="1">
      <c r="A96" s="13"/>
      <c r="B96" s="225"/>
      <c r="C96" s="226"/>
      <c r="D96" s="227" t="s">
        <v>141</v>
      </c>
      <c r="E96" s="228" t="s">
        <v>19</v>
      </c>
      <c r="F96" s="229" t="s">
        <v>148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141</v>
      </c>
      <c r="AU96" s="235" t="s">
        <v>85</v>
      </c>
      <c r="AV96" s="13" t="s">
        <v>83</v>
      </c>
      <c r="AW96" s="13" t="s">
        <v>36</v>
      </c>
      <c r="AX96" s="13" t="s">
        <v>75</v>
      </c>
      <c r="AY96" s="235" t="s">
        <v>131</v>
      </c>
    </row>
    <row r="97" s="14" customFormat="1">
      <c r="A97" s="14"/>
      <c r="B97" s="236"/>
      <c r="C97" s="237"/>
      <c r="D97" s="227" t="s">
        <v>141</v>
      </c>
      <c r="E97" s="238" t="s">
        <v>19</v>
      </c>
      <c r="F97" s="239" t="s">
        <v>149</v>
      </c>
      <c r="G97" s="237"/>
      <c r="H97" s="240">
        <v>74.799999999999997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141</v>
      </c>
      <c r="AU97" s="246" t="s">
        <v>85</v>
      </c>
      <c r="AV97" s="14" t="s">
        <v>85</v>
      </c>
      <c r="AW97" s="14" t="s">
        <v>36</v>
      </c>
      <c r="AX97" s="14" t="s">
        <v>83</v>
      </c>
      <c r="AY97" s="246" t="s">
        <v>131</v>
      </c>
    </row>
    <row r="98" s="2" customFormat="1" ht="55.5" customHeight="1">
      <c r="A98" s="39"/>
      <c r="B98" s="40"/>
      <c r="C98" s="206" t="s">
        <v>150</v>
      </c>
      <c r="D98" s="206" t="s">
        <v>133</v>
      </c>
      <c r="E98" s="207" t="s">
        <v>151</v>
      </c>
      <c r="F98" s="208" t="s">
        <v>152</v>
      </c>
      <c r="G98" s="209" t="s">
        <v>136</v>
      </c>
      <c r="H98" s="210">
        <v>116.5</v>
      </c>
      <c r="I98" s="211"/>
      <c r="J98" s="212">
        <f>ROUND(I98*H98,2)</f>
        <v>0</v>
      </c>
      <c r="K98" s="213"/>
      <c r="L98" s="45"/>
      <c r="M98" s="214" t="s">
        <v>19</v>
      </c>
      <c r="N98" s="215" t="s">
        <v>46</v>
      </c>
      <c r="O98" s="85"/>
      <c r="P98" s="216">
        <f>O98*H98</f>
        <v>0</v>
      </c>
      <c r="Q98" s="216">
        <v>0</v>
      </c>
      <c r="R98" s="216">
        <f>Q98*H98</f>
        <v>0</v>
      </c>
      <c r="S98" s="216">
        <v>0.57999999999999996</v>
      </c>
      <c r="T98" s="217">
        <f>S98*H98</f>
        <v>67.569999999999993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8" t="s">
        <v>137</v>
      </c>
      <c r="AT98" s="218" t="s">
        <v>133</v>
      </c>
      <c r="AU98" s="218" t="s">
        <v>85</v>
      </c>
      <c r="AY98" s="18" t="s">
        <v>131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8" t="s">
        <v>83</v>
      </c>
      <c r="BK98" s="219">
        <f>ROUND(I98*H98,2)</f>
        <v>0</v>
      </c>
      <c r="BL98" s="18" t="s">
        <v>137</v>
      </c>
      <c r="BM98" s="218" t="s">
        <v>153</v>
      </c>
    </row>
    <row r="99" s="2" customFormat="1">
      <c r="A99" s="39"/>
      <c r="B99" s="40"/>
      <c r="C99" s="41"/>
      <c r="D99" s="220" t="s">
        <v>139</v>
      </c>
      <c r="E99" s="41"/>
      <c r="F99" s="221" t="s">
        <v>154</v>
      </c>
      <c r="G99" s="41"/>
      <c r="H99" s="41"/>
      <c r="I99" s="222"/>
      <c r="J99" s="41"/>
      <c r="K99" s="41"/>
      <c r="L99" s="45"/>
      <c r="M99" s="223"/>
      <c r="N99" s="22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85</v>
      </c>
    </row>
    <row r="100" s="13" customFormat="1">
      <c r="A100" s="13"/>
      <c r="B100" s="225"/>
      <c r="C100" s="226"/>
      <c r="D100" s="227" t="s">
        <v>141</v>
      </c>
      <c r="E100" s="228" t="s">
        <v>19</v>
      </c>
      <c r="F100" s="229" t="s">
        <v>155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141</v>
      </c>
      <c r="AU100" s="235" t="s">
        <v>85</v>
      </c>
      <c r="AV100" s="13" t="s">
        <v>83</v>
      </c>
      <c r="AW100" s="13" t="s">
        <v>36</v>
      </c>
      <c r="AX100" s="13" t="s">
        <v>75</v>
      </c>
      <c r="AY100" s="235" t="s">
        <v>131</v>
      </c>
    </row>
    <row r="101" s="14" customFormat="1">
      <c r="A101" s="14"/>
      <c r="B101" s="236"/>
      <c r="C101" s="237"/>
      <c r="D101" s="227" t="s">
        <v>141</v>
      </c>
      <c r="E101" s="238" t="s">
        <v>19</v>
      </c>
      <c r="F101" s="239" t="s">
        <v>156</v>
      </c>
      <c r="G101" s="237"/>
      <c r="H101" s="240">
        <v>112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141</v>
      </c>
      <c r="AU101" s="246" t="s">
        <v>85</v>
      </c>
      <c r="AV101" s="14" t="s">
        <v>85</v>
      </c>
      <c r="AW101" s="14" t="s">
        <v>36</v>
      </c>
      <c r="AX101" s="14" t="s">
        <v>75</v>
      </c>
      <c r="AY101" s="246" t="s">
        <v>131</v>
      </c>
    </row>
    <row r="102" s="13" customFormat="1">
      <c r="A102" s="13"/>
      <c r="B102" s="225"/>
      <c r="C102" s="226"/>
      <c r="D102" s="227" t="s">
        <v>141</v>
      </c>
      <c r="E102" s="228" t="s">
        <v>19</v>
      </c>
      <c r="F102" s="229" t="s">
        <v>157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141</v>
      </c>
      <c r="AU102" s="235" t="s">
        <v>85</v>
      </c>
      <c r="AV102" s="13" t="s">
        <v>83</v>
      </c>
      <c r="AW102" s="13" t="s">
        <v>36</v>
      </c>
      <c r="AX102" s="13" t="s">
        <v>75</v>
      </c>
      <c r="AY102" s="235" t="s">
        <v>131</v>
      </c>
    </row>
    <row r="103" s="14" customFormat="1">
      <c r="A103" s="14"/>
      <c r="B103" s="236"/>
      <c r="C103" s="237"/>
      <c r="D103" s="227" t="s">
        <v>141</v>
      </c>
      <c r="E103" s="238" t="s">
        <v>19</v>
      </c>
      <c r="F103" s="239" t="s">
        <v>158</v>
      </c>
      <c r="G103" s="237"/>
      <c r="H103" s="240">
        <v>4.5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141</v>
      </c>
      <c r="AU103" s="246" t="s">
        <v>85</v>
      </c>
      <c r="AV103" s="14" t="s">
        <v>85</v>
      </c>
      <c r="AW103" s="14" t="s">
        <v>36</v>
      </c>
      <c r="AX103" s="14" t="s">
        <v>75</v>
      </c>
      <c r="AY103" s="246" t="s">
        <v>131</v>
      </c>
    </row>
    <row r="104" s="15" customFormat="1">
      <c r="A104" s="15"/>
      <c r="B104" s="247"/>
      <c r="C104" s="248"/>
      <c r="D104" s="227" t="s">
        <v>141</v>
      </c>
      <c r="E104" s="249" t="s">
        <v>19</v>
      </c>
      <c r="F104" s="250" t="s">
        <v>159</v>
      </c>
      <c r="G104" s="248"/>
      <c r="H104" s="251">
        <v>116.5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7" t="s">
        <v>141</v>
      </c>
      <c r="AU104" s="257" t="s">
        <v>85</v>
      </c>
      <c r="AV104" s="15" t="s">
        <v>137</v>
      </c>
      <c r="AW104" s="15" t="s">
        <v>36</v>
      </c>
      <c r="AX104" s="15" t="s">
        <v>83</v>
      </c>
      <c r="AY104" s="257" t="s">
        <v>131</v>
      </c>
    </row>
    <row r="105" s="2" customFormat="1" ht="55.5" customHeight="1">
      <c r="A105" s="39"/>
      <c r="B105" s="40"/>
      <c r="C105" s="206" t="s">
        <v>137</v>
      </c>
      <c r="D105" s="206" t="s">
        <v>133</v>
      </c>
      <c r="E105" s="207" t="s">
        <v>160</v>
      </c>
      <c r="F105" s="208" t="s">
        <v>161</v>
      </c>
      <c r="G105" s="209" t="s">
        <v>136</v>
      </c>
      <c r="H105" s="210">
        <v>10.5</v>
      </c>
      <c r="I105" s="211"/>
      <c r="J105" s="212">
        <f>ROUND(I105*H105,2)</f>
        <v>0</v>
      </c>
      <c r="K105" s="213"/>
      <c r="L105" s="45"/>
      <c r="M105" s="214" t="s">
        <v>19</v>
      </c>
      <c r="N105" s="215" t="s">
        <v>46</v>
      </c>
      <c r="O105" s="85"/>
      <c r="P105" s="216">
        <f>O105*H105</f>
        <v>0</v>
      </c>
      <c r="Q105" s="216">
        <v>0</v>
      </c>
      <c r="R105" s="216">
        <f>Q105*H105</f>
        <v>0</v>
      </c>
      <c r="S105" s="216">
        <v>0.44</v>
      </c>
      <c r="T105" s="217">
        <f>S105*H105</f>
        <v>4.6200000000000001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8" t="s">
        <v>137</v>
      </c>
      <c r="AT105" s="218" t="s">
        <v>133</v>
      </c>
      <c r="AU105" s="218" t="s">
        <v>85</v>
      </c>
      <c r="AY105" s="18" t="s">
        <v>131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8" t="s">
        <v>83</v>
      </c>
      <c r="BK105" s="219">
        <f>ROUND(I105*H105,2)</f>
        <v>0</v>
      </c>
      <c r="BL105" s="18" t="s">
        <v>137</v>
      </c>
      <c r="BM105" s="218" t="s">
        <v>162</v>
      </c>
    </row>
    <row r="106" s="2" customFormat="1">
      <c r="A106" s="39"/>
      <c r="B106" s="40"/>
      <c r="C106" s="41"/>
      <c r="D106" s="220" t="s">
        <v>139</v>
      </c>
      <c r="E106" s="41"/>
      <c r="F106" s="221" t="s">
        <v>163</v>
      </c>
      <c r="G106" s="41"/>
      <c r="H106" s="41"/>
      <c r="I106" s="222"/>
      <c r="J106" s="41"/>
      <c r="K106" s="41"/>
      <c r="L106" s="45"/>
      <c r="M106" s="223"/>
      <c r="N106" s="22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139</v>
      </c>
      <c r="AU106" s="18" t="s">
        <v>85</v>
      </c>
    </row>
    <row r="107" s="13" customFormat="1">
      <c r="A107" s="13"/>
      <c r="B107" s="225"/>
      <c r="C107" s="226"/>
      <c r="D107" s="227" t="s">
        <v>141</v>
      </c>
      <c r="E107" s="228" t="s">
        <v>19</v>
      </c>
      <c r="F107" s="229" t="s">
        <v>164</v>
      </c>
      <c r="G107" s="226"/>
      <c r="H107" s="228" t="s">
        <v>19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141</v>
      </c>
      <c r="AU107" s="235" t="s">
        <v>85</v>
      </c>
      <c r="AV107" s="13" t="s">
        <v>83</v>
      </c>
      <c r="AW107" s="13" t="s">
        <v>36</v>
      </c>
      <c r="AX107" s="13" t="s">
        <v>75</v>
      </c>
      <c r="AY107" s="235" t="s">
        <v>131</v>
      </c>
    </row>
    <row r="108" s="14" customFormat="1">
      <c r="A108" s="14"/>
      <c r="B108" s="236"/>
      <c r="C108" s="237"/>
      <c r="D108" s="227" t="s">
        <v>141</v>
      </c>
      <c r="E108" s="238" t="s">
        <v>19</v>
      </c>
      <c r="F108" s="239" t="s">
        <v>143</v>
      </c>
      <c r="G108" s="237"/>
      <c r="H108" s="240">
        <v>10.5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141</v>
      </c>
      <c r="AU108" s="246" t="s">
        <v>85</v>
      </c>
      <c r="AV108" s="14" t="s">
        <v>85</v>
      </c>
      <c r="AW108" s="14" t="s">
        <v>36</v>
      </c>
      <c r="AX108" s="14" t="s">
        <v>83</v>
      </c>
      <c r="AY108" s="246" t="s">
        <v>131</v>
      </c>
    </row>
    <row r="109" s="2" customFormat="1" ht="49.05" customHeight="1">
      <c r="A109" s="39"/>
      <c r="B109" s="40"/>
      <c r="C109" s="206" t="s">
        <v>165</v>
      </c>
      <c r="D109" s="206" t="s">
        <v>133</v>
      </c>
      <c r="E109" s="207" t="s">
        <v>166</v>
      </c>
      <c r="F109" s="208" t="s">
        <v>167</v>
      </c>
      <c r="G109" s="209" t="s">
        <v>136</v>
      </c>
      <c r="H109" s="210">
        <v>18.747</v>
      </c>
      <c r="I109" s="211"/>
      <c r="J109" s="212">
        <f>ROUND(I109*H109,2)</f>
        <v>0</v>
      </c>
      <c r="K109" s="213"/>
      <c r="L109" s="45"/>
      <c r="M109" s="214" t="s">
        <v>19</v>
      </c>
      <c r="N109" s="215" t="s">
        <v>46</v>
      </c>
      <c r="O109" s="85"/>
      <c r="P109" s="216">
        <f>O109*H109</f>
        <v>0</v>
      </c>
      <c r="Q109" s="216">
        <v>0</v>
      </c>
      <c r="R109" s="216">
        <f>Q109*H109</f>
        <v>0</v>
      </c>
      <c r="S109" s="216">
        <v>0.316</v>
      </c>
      <c r="T109" s="217">
        <f>S109*H109</f>
        <v>5.9240519999999997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137</v>
      </c>
      <c r="AT109" s="218" t="s">
        <v>133</v>
      </c>
      <c r="AU109" s="218" t="s">
        <v>85</v>
      </c>
      <c r="AY109" s="18" t="s">
        <v>131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83</v>
      </c>
      <c r="BK109" s="219">
        <f>ROUND(I109*H109,2)</f>
        <v>0</v>
      </c>
      <c r="BL109" s="18" t="s">
        <v>137</v>
      </c>
      <c r="BM109" s="218" t="s">
        <v>168</v>
      </c>
    </row>
    <row r="110" s="2" customFormat="1">
      <c r="A110" s="39"/>
      <c r="B110" s="40"/>
      <c r="C110" s="41"/>
      <c r="D110" s="220" t="s">
        <v>139</v>
      </c>
      <c r="E110" s="41"/>
      <c r="F110" s="221" t="s">
        <v>169</v>
      </c>
      <c r="G110" s="41"/>
      <c r="H110" s="41"/>
      <c r="I110" s="222"/>
      <c r="J110" s="41"/>
      <c r="K110" s="41"/>
      <c r="L110" s="45"/>
      <c r="M110" s="223"/>
      <c r="N110" s="22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139</v>
      </c>
      <c r="AU110" s="18" t="s">
        <v>85</v>
      </c>
    </row>
    <row r="111" s="13" customFormat="1">
      <c r="A111" s="13"/>
      <c r="B111" s="225"/>
      <c r="C111" s="226"/>
      <c r="D111" s="227" t="s">
        <v>141</v>
      </c>
      <c r="E111" s="228" t="s">
        <v>19</v>
      </c>
      <c r="F111" s="229" t="s">
        <v>170</v>
      </c>
      <c r="G111" s="226"/>
      <c r="H111" s="228" t="s">
        <v>19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141</v>
      </c>
      <c r="AU111" s="235" t="s">
        <v>85</v>
      </c>
      <c r="AV111" s="13" t="s">
        <v>83</v>
      </c>
      <c r="AW111" s="13" t="s">
        <v>36</v>
      </c>
      <c r="AX111" s="13" t="s">
        <v>75</v>
      </c>
      <c r="AY111" s="235" t="s">
        <v>131</v>
      </c>
    </row>
    <row r="112" s="14" customFormat="1">
      <c r="A112" s="14"/>
      <c r="B112" s="236"/>
      <c r="C112" s="237"/>
      <c r="D112" s="227" t="s">
        <v>141</v>
      </c>
      <c r="E112" s="238" t="s">
        <v>19</v>
      </c>
      <c r="F112" s="239" t="s">
        <v>171</v>
      </c>
      <c r="G112" s="237"/>
      <c r="H112" s="240">
        <v>18.747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141</v>
      </c>
      <c r="AU112" s="246" t="s">
        <v>85</v>
      </c>
      <c r="AV112" s="14" t="s">
        <v>85</v>
      </c>
      <c r="AW112" s="14" t="s">
        <v>36</v>
      </c>
      <c r="AX112" s="14" t="s">
        <v>83</v>
      </c>
      <c r="AY112" s="246" t="s">
        <v>131</v>
      </c>
    </row>
    <row r="113" s="2" customFormat="1" ht="55.5" customHeight="1">
      <c r="A113" s="39"/>
      <c r="B113" s="40"/>
      <c r="C113" s="206" t="s">
        <v>172</v>
      </c>
      <c r="D113" s="206" t="s">
        <v>133</v>
      </c>
      <c r="E113" s="207" t="s">
        <v>173</v>
      </c>
      <c r="F113" s="208" t="s">
        <v>174</v>
      </c>
      <c r="G113" s="209" t="s">
        <v>136</v>
      </c>
      <c r="H113" s="210">
        <v>116.5</v>
      </c>
      <c r="I113" s="211"/>
      <c r="J113" s="212">
        <f>ROUND(I113*H113,2)</f>
        <v>0</v>
      </c>
      <c r="K113" s="213"/>
      <c r="L113" s="45"/>
      <c r="M113" s="214" t="s">
        <v>19</v>
      </c>
      <c r="N113" s="215" t="s">
        <v>46</v>
      </c>
      <c r="O113" s="85"/>
      <c r="P113" s="216">
        <f>O113*H113</f>
        <v>0</v>
      </c>
      <c r="Q113" s="216">
        <v>0</v>
      </c>
      <c r="R113" s="216">
        <f>Q113*H113</f>
        <v>0</v>
      </c>
      <c r="S113" s="216">
        <v>0.316</v>
      </c>
      <c r="T113" s="217">
        <f>S113*H113</f>
        <v>36.814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137</v>
      </c>
      <c r="AT113" s="218" t="s">
        <v>133</v>
      </c>
      <c r="AU113" s="218" t="s">
        <v>85</v>
      </c>
      <c r="AY113" s="18" t="s">
        <v>131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83</v>
      </c>
      <c r="BK113" s="219">
        <f>ROUND(I113*H113,2)</f>
        <v>0</v>
      </c>
      <c r="BL113" s="18" t="s">
        <v>137</v>
      </c>
      <c r="BM113" s="218" t="s">
        <v>175</v>
      </c>
    </row>
    <row r="114" s="2" customFormat="1">
      <c r="A114" s="39"/>
      <c r="B114" s="40"/>
      <c r="C114" s="41"/>
      <c r="D114" s="220" t="s">
        <v>139</v>
      </c>
      <c r="E114" s="41"/>
      <c r="F114" s="221" t="s">
        <v>176</v>
      </c>
      <c r="G114" s="41"/>
      <c r="H114" s="41"/>
      <c r="I114" s="222"/>
      <c r="J114" s="41"/>
      <c r="K114" s="41"/>
      <c r="L114" s="45"/>
      <c r="M114" s="223"/>
      <c r="N114" s="22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139</v>
      </c>
      <c r="AU114" s="18" t="s">
        <v>85</v>
      </c>
    </row>
    <row r="115" s="13" customFormat="1">
      <c r="A115" s="13"/>
      <c r="B115" s="225"/>
      <c r="C115" s="226"/>
      <c r="D115" s="227" t="s">
        <v>141</v>
      </c>
      <c r="E115" s="228" t="s">
        <v>19</v>
      </c>
      <c r="F115" s="229" t="s">
        <v>177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141</v>
      </c>
      <c r="AU115" s="235" t="s">
        <v>85</v>
      </c>
      <c r="AV115" s="13" t="s">
        <v>83</v>
      </c>
      <c r="AW115" s="13" t="s">
        <v>36</v>
      </c>
      <c r="AX115" s="13" t="s">
        <v>75</v>
      </c>
      <c r="AY115" s="235" t="s">
        <v>131</v>
      </c>
    </row>
    <row r="116" s="14" customFormat="1">
      <c r="A116" s="14"/>
      <c r="B116" s="236"/>
      <c r="C116" s="237"/>
      <c r="D116" s="227" t="s">
        <v>141</v>
      </c>
      <c r="E116" s="238" t="s">
        <v>19</v>
      </c>
      <c r="F116" s="239" t="s">
        <v>156</v>
      </c>
      <c r="G116" s="237"/>
      <c r="H116" s="240">
        <v>112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141</v>
      </c>
      <c r="AU116" s="246" t="s">
        <v>85</v>
      </c>
      <c r="AV116" s="14" t="s">
        <v>85</v>
      </c>
      <c r="AW116" s="14" t="s">
        <v>36</v>
      </c>
      <c r="AX116" s="14" t="s">
        <v>75</v>
      </c>
      <c r="AY116" s="246" t="s">
        <v>131</v>
      </c>
    </row>
    <row r="117" s="13" customFormat="1">
      <c r="A117" s="13"/>
      <c r="B117" s="225"/>
      <c r="C117" s="226"/>
      <c r="D117" s="227" t="s">
        <v>141</v>
      </c>
      <c r="E117" s="228" t="s">
        <v>19</v>
      </c>
      <c r="F117" s="229" t="s">
        <v>178</v>
      </c>
      <c r="G117" s="226"/>
      <c r="H117" s="228" t="s">
        <v>19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141</v>
      </c>
      <c r="AU117" s="235" t="s">
        <v>85</v>
      </c>
      <c r="AV117" s="13" t="s">
        <v>83</v>
      </c>
      <c r="AW117" s="13" t="s">
        <v>36</v>
      </c>
      <c r="AX117" s="13" t="s">
        <v>75</v>
      </c>
      <c r="AY117" s="235" t="s">
        <v>131</v>
      </c>
    </row>
    <row r="118" s="14" customFormat="1">
      <c r="A118" s="14"/>
      <c r="B118" s="236"/>
      <c r="C118" s="237"/>
      <c r="D118" s="227" t="s">
        <v>141</v>
      </c>
      <c r="E118" s="238" t="s">
        <v>19</v>
      </c>
      <c r="F118" s="239" t="s">
        <v>158</v>
      </c>
      <c r="G118" s="237"/>
      <c r="H118" s="240">
        <v>4.5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141</v>
      </c>
      <c r="AU118" s="246" t="s">
        <v>85</v>
      </c>
      <c r="AV118" s="14" t="s">
        <v>85</v>
      </c>
      <c r="AW118" s="14" t="s">
        <v>36</v>
      </c>
      <c r="AX118" s="14" t="s">
        <v>75</v>
      </c>
      <c r="AY118" s="246" t="s">
        <v>131</v>
      </c>
    </row>
    <row r="119" s="15" customFormat="1">
      <c r="A119" s="15"/>
      <c r="B119" s="247"/>
      <c r="C119" s="248"/>
      <c r="D119" s="227" t="s">
        <v>141</v>
      </c>
      <c r="E119" s="249" t="s">
        <v>19</v>
      </c>
      <c r="F119" s="250" t="s">
        <v>159</v>
      </c>
      <c r="G119" s="248"/>
      <c r="H119" s="251">
        <v>116.5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141</v>
      </c>
      <c r="AU119" s="257" t="s">
        <v>85</v>
      </c>
      <c r="AV119" s="15" t="s">
        <v>137</v>
      </c>
      <c r="AW119" s="15" t="s">
        <v>36</v>
      </c>
      <c r="AX119" s="15" t="s">
        <v>83</v>
      </c>
      <c r="AY119" s="257" t="s">
        <v>131</v>
      </c>
    </row>
    <row r="120" s="2" customFormat="1" ht="44.25" customHeight="1">
      <c r="A120" s="39"/>
      <c r="B120" s="40"/>
      <c r="C120" s="206" t="s">
        <v>179</v>
      </c>
      <c r="D120" s="206" t="s">
        <v>133</v>
      </c>
      <c r="E120" s="207" t="s">
        <v>180</v>
      </c>
      <c r="F120" s="208" t="s">
        <v>181</v>
      </c>
      <c r="G120" s="209" t="s">
        <v>136</v>
      </c>
      <c r="H120" s="210">
        <v>187.465</v>
      </c>
      <c r="I120" s="211"/>
      <c r="J120" s="212">
        <f>ROUND(I120*H120,2)</f>
        <v>0</v>
      </c>
      <c r="K120" s="213"/>
      <c r="L120" s="45"/>
      <c r="M120" s="214" t="s">
        <v>19</v>
      </c>
      <c r="N120" s="215" t="s">
        <v>46</v>
      </c>
      <c r="O120" s="85"/>
      <c r="P120" s="216">
        <f>O120*H120</f>
        <v>0</v>
      </c>
      <c r="Q120" s="216">
        <v>4.0000000000000003E-05</v>
      </c>
      <c r="R120" s="216">
        <f>Q120*H120</f>
        <v>0.0074986000000000011</v>
      </c>
      <c r="S120" s="216">
        <v>0.11500000000000001</v>
      </c>
      <c r="T120" s="217">
        <f>S120*H120</f>
        <v>21.558475000000001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8" t="s">
        <v>137</v>
      </c>
      <c r="AT120" s="218" t="s">
        <v>133</v>
      </c>
      <c r="AU120" s="218" t="s">
        <v>85</v>
      </c>
      <c r="AY120" s="18" t="s">
        <v>131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8" t="s">
        <v>83</v>
      </c>
      <c r="BK120" s="219">
        <f>ROUND(I120*H120,2)</f>
        <v>0</v>
      </c>
      <c r="BL120" s="18" t="s">
        <v>137</v>
      </c>
      <c r="BM120" s="218" t="s">
        <v>182</v>
      </c>
    </row>
    <row r="121" s="2" customFormat="1">
      <c r="A121" s="39"/>
      <c r="B121" s="40"/>
      <c r="C121" s="41"/>
      <c r="D121" s="220" t="s">
        <v>139</v>
      </c>
      <c r="E121" s="41"/>
      <c r="F121" s="221" t="s">
        <v>183</v>
      </c>
      <c r="G121" s="41"/>
      <c r="H121" s="41"/>
      <c r="I121" s="222"/>
      <c r="J121" s="41"/>
      <c r="K121" s="41"/>
      <c r="L121" s="45"/>
      <c r="M121" s="223"/>
      <c r="N121" s="22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139</v>
      </c>
      <c r="AU121" s="18" t="s">
        <v>85</v>
      </c>
    </row>
    <row r="122" s="13" customFormat="1">
      <c r="A122" s="13"/>
      <c r="B122" s="225"/>
      <c r="C122" s="226"/>
      <c r="D122" s="227" t="s">
        <v>141</v>
      </c>
      <c r="E122" s="228" t="s">
        <v>19</v>
      </c>
      <c r="F122" s="229" t="s">
        <v>184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141</v>
      </c>
      <c r="AU122" s="235" t="s">
        <v>85</v>
      </c>
      <c r="AV122" s="13" t="s">
        <v>83</v>
      </c>
      <c r="AW122" s="13" t="s">
        <v>36</v>
      </c>
      <c r="AX122" s="13" t="s">
        <v>75</v>
      </c>
      <c r="AY122" s="235" t="s">
        <v>131</v>
      </c>
    </row>
    <row r="123" s="14" customFormat="1">
      <c r="A123" s="14"/>
      <c r="B123" s="236"/>
      <c r="C123" s="237"/>
      <c r="D123" s="227" t="s">
        <v>141</v>
      </c>
      <c r="E123" s="238" t="s">
        <v>19</v>
      </c>
      <c r="F123" s="239" t="s">
        <v>185</v>
      </c>
      <c r="G123" s="237"/>
      <c r="H123" s="240">
        <v>295.46499999999997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141</v>
      </c>
      <c r="AU123" s="246" t="s">
        <v>85</v>
      </c>
      <c r="AV123" s="14" t="s">
        <v>85</v>
      </c>
      <c r="AW123" s="14" t="s">
        <v>36</v>
      </c>
      <c r="AX123" s="14" t="s">
        <v>75</v>
      </c>
      <c r="AY123" s="246" t="s">
        <v>131</v>
      </c>
    </row>
    <row r="124" s="13" customFormat="1">
      <c r="A124" s="13"/>
      <c r="B124" s="225"/>
      <c r="C124" s="226"/>
      <c r="D124" s="227" t="s">
        <v>141</v>
      </c>
      <c r="E124" s="228" t="s">
        <v>19</v>
      </c>
      <c r="F124" s="229" t="s">
        <v>186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141</v>
      </c>
      <c r="AU124" s="235" t="s">
        <v>85</v>
      </c>
      <c r="AV124" s="13" t="s">
        <v>83</v>
      </c>
      <c r="AW124" s="13" t="s">
        <v>36</v>
      </c>
      <c r="AX124" s="13" t="s">
        <v>75</v>
      </c>
      <c r="AY124" s="235" t="s">
        <v>131</v>
      </c>
    </row>
    <row r="125" s="14" customFormat="1">
      <c r="A125" s="14"/>
      <c r="B125" s="236"/>
      <c r="C125" s="237"/>
      <c r="D125" s="227" t="s">
        <v>141</v>
      </c>
      <c r="E125" s="238" t="s">
        <v>19</v>
      </c>
      <c r="F125" s="239" t="s">
        <v>187</v>
      </c>
      <c r="G125" s="237"/>
      <c r="H125" s="240">
        <v>-108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141</v>
      </c>
      <c r="AU125" s="246" t="s">
        <v>85</v>
      </c>
      <c r="AV125" s="14" t="s">
        <v>85</v>
      </c>
      <c r="AW125" s="14" t="s">
        <v>36</v>
      </c>
      <c r="AX125" s="14" t="s">
        <v>75</v>
      </c>
      <c r="AY125" s="246" t="s">
        <v>131</v>
      </c>
    </row>
    <row r="126" s="15" customFormat="1">
      <c r="A126" s="15"/>
      <c r="B126" s="247"/>
      <c r="C126" s="248"/>
      <c r="D126" s="227" t="s">
        <v>141</v>
      </c>
      <c r="E126" s="249" t="s">
        <v>19</v>
      </c>
      <c r="F126" s="250" t="s">
        <v>159</v>
      </c>
      <c r="G126" s="248"/>
      <c r="H126" s="251">
        <v>187.465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7" t="s">
        <v>141</v>
      </c>
      <c r="AU126" s="257" t="s">
        <v>85</v>
      </c>
      <c r="AV126" s="15" t="s">
        <v>137</v>
      </c>
      <c r="AW126" s="15" t="s">
        <v>36</v>
      </c>
      <c r="AX126" s="15" t="s">
        <v>83</v>
      </c>
      <c r="AY126" s="257" t="s">
        <v>131</v>
      </c>
    </row>
    <row r="127" s="2" customFormat="1" ht="44.25" customHeight="1">
      <c r="A127" s="39"/>
      <c r="B127" s="40"/>
      <c r="C127" s="206" t="s">
        <v>188</v>
      </c>
      <c r="D127" s="206" t="s">
        <v>133</v>
      </c>
      <c r="E127" s="207" t="s">
        <v>189</v>
      </c>
      <c r="F127" s="208" t="s">
        <v>190</v>
      </c>
      <c r="G127" s="209" t="s">
        <v>191</v>
      </c>
      <c r="H127" s="210">
        <v>3</v>
      </c>
      <c r="I127" s="211"/>
      <c r="J127" s="212">
        <f>ROUND(I127*H127,2)</f>
        <v>0</v>
      </c>
      <c r="K127" s="213"/>
      <c r="L127" s="45"/>
      <c r="M127" s="214" t="s">
        <v>19</v>
      </c>
      <c r="N127" s="215" t="s">
        <v>46</v>
      </c>
      <c r="O127" s="85"/>
      <c r="P127" s="216">
        <f>O127*H127</f>
        <v>0</v>
      </c>
      <c r="Q127" s="216">
        <v>0</v>
      </c>
      <c r="R127" s="216">
        <f>Q127*H127</f>
        <v>0</v>
      </c>
      <c r="S127" s="216">
        <v>0.28999999999999998</v>
      </c>
      <c r="T127" s="217">
        <f>S127*H127</f>
        <v>0.86999999999999988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8" t="s">
        <v>137</v>
      </c>
      <c r="AT127" s="218" t="s">
        <v>133</v>
      </c>
      <c r="AU127" s="218" t="s">
        <v>85</v>
      </c>
      <c r="AY127" s="18" t="s">
        <v>131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83</v>
      </c>
      <c r="BK127" s="219">
        <f>ROUND(I127*H127,2)</f>
        <v>0</v>
      </c>
      <c r="BL127" s="18" t="s">
        <v>137</v>
      </c>
      <c r="BM127" s="218" t="s">
        <v>192</v>
      </c>
    </row>
    <row r="128" s="2" customFormat="1">
      <c r="A128" s="39"/>
      <c r="B128" s="40"/>
      <c r="C128" s="41"/>
      <c r="D128" s="220" t="s">
        <v>139</v>
      </c>
      <c r="E128" s="41"/>
      <c r="F128" s="221" t="s">
        <v>193</v>
      </c>
      <c r="G128" s="41"/>
      <c r="H128" s="41"/>
      <c r="I128" s="222"/>
      <c r="J128" s="41"/>
      <c r="K128" s="41"/>
      <c r="L128" s="45"/>
      <c r="M128" s="223"/>
      <c r="N128" s="22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85</v>
      </c>
    </row>
    <row r="129" s="13" customFormat="1">
      <c r="A129" s="13"/>
      <c r="B129" s="225"/>
      <c r="C129" s="226"/>
      <c r="D129" s="227" t="s">
        <v>141</v>
      </c>
      <c r="E129" s="228" t="s">
        <v>19</v>
      </c>
      <c r="F129" s="229" t="s">
        <v>194</v>
      </c>
      <c r="G129" s="226"/>
      <c r="H129" s="228" t="s">
        <v>19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141</v>
      </c>
      <c r="AU129" s="235" t="s">
        <v>85</v>
      </c>
      <c r="AV129" s="13" t="s">
        <v>83</v>
      </c>
      <c r="AW129" s="13" t="s">
        <v>36</v>
      </c>
      <c r="AX129" s="13" t="s">
        <v>75</v>
      </c>
      <c r="AY129" s="235" t="s">
        <v>131</v>
      </c>
    </row>
    <row r="130" s="14" customFormat="1">
      <c r="A130" s="14"/>
      <c r="B130" s="236"/>
      <c r="C130" s="237"/>
      <c r="D130" s="227" t="s">
        <v>141</v>
      </c>
      <c r="E130" s="238" t="s">
        <v>19</v>
      </c>
      <c r="F130" s="239" t="s">
        <v>150</v>
      </c>
      <c r="G130" s="237"/>
      <c r="H130" s="240">
        <v>3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141</v>
      </c>
      <c r="AU130" s="246" t="s">
        <v>85</v>
      </c>
      <c r="AV130" s="14" t="s">
        <v>85</v>
      </c>
      <c r="AW130" s="14" t="s">
        <v>36</v>
      </c>
      <c r="AX130" s="14" t="s">
        <v>83</v>
      </c>
      <c r="AY130" s="246" t="s">
        <v>131</v>
      </c>
    </row>
    <row r="131" s="2" customFormat="1" ht="49.05" customHeight="1">
      <c r="A131" s="39"/>
      <c r="B131" s="40"/>
      <c r="C131" s="206" t="s">
        <v>195</v>
      </c>
      <c r="D131" s="206" t="s">
        <v>133</v>
      </c>
      <c r="E131" s="207" t="s">
        <v>196</v>
      </c>
      <c r="F131" s="208" t="s">
        <v>197</v>
      </c>
      <c r="G131" s="209" t="s">
        <v>191</v>
      </c>
      <c r="H131" s="210">
        <v>125</v>
      </c>
      <c r="I131" s="211"/>
      <c r="J131" s="212">
        <f>ROUND(I131*H131,2)</f>
        <v>0</v>
      </c>
      <c r="K131" s="213"/>
      <c r="L131" s="45"/>
      <c r="M131" s="214" t="s">
        <v>19</v>
      </c>
      <c r="N131" s="215" t="s">
        <v>46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0.20499999999999999</v>
      </c>
      <c r="T131" s="217">
        <f>S131*H131</f>
        <v>25.625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137</v>
      </c>
      <c r="AT131" s="218" t="s">
        <v>133</v>
      </c>
      <c r="AU131" s="218" t="s">
        <v>85</v>
      </c>
      <c r="AY131" s="18" t="s">
        <v>131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83</v>
      </c>
      <c r="BK131" s="219">
        <f>ROUND(I131*H131,2)</f>
        <v>0</v>
      </c>
      <c r="BL131" s="18" t="s">
        <v>137</v>
      </c>
      <c r="BM131" s="218" t="s">
        <v>198</v>
      </c>
    </row>
    <row r="132" s="2" customFormat="1">
      <c r="A132" s="39"/>
      <c r="B132" s="40"/>
      <c r="C132" s="41"/>
      <c r="D132" s="220" t="s">
        <v>139</v>
      </c>
      <c r="E132" s="41"/>
      <c r="F132" s="221" t="s">
        <v>199</v>
      </c>
      <c r="G132" s="41"/>
      <c r="H132" s="41"/>
      <c r="I132" s="222"/>
      <c r="J132" s="41"/>
      <c r="K132" s="41"/>
      <c r="L132" s="45"/>
      <c r="M132" s="223"/>
      <c r="N132" s="22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85</v>
      </c>
    </row>
    <row r="133" s="13" customFormat="1">
      <c r="A133" s="13"/>
      <c r="B133" s="225"/>
      <c r="C133" s="226"/>
      <c r="D133" s="227" t="s">
        <v>141</v>
      </c>
      <c r="E133" s="228" t="s">
        <v>19</v>
      </c>
      <c r="F133" s="229" t="s">
        <v>200</v>
      </c>
      <c r="G133" s="226"/>
      <c r="H133" s="228" t="s">
        <v>19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141</v>
      </c>
      <c r="AU133" s="235" t="s">
        <v>85</v>
      </c>
      <c r="AV133" s="13" t="s">
        <v>83</v>
      </c>
      <c r="AW133" s="13" t="s">
        <v>36</v>
      </c>
      <c r="AX133" s="13" t="s">
        <v>75</v>
      </c>
      <c r="AY133" s="235" t="s">
        <v>131</v>
      </c>
    </row>
    <row r="134" s="14" customFormat="1">
      <c r="A134" s="14"/>
      <c r="B134" s="236"/>
      <c r="C134" s="237"/>
      <c r="D134" s="227" t="s">
        <v>141</v>
      </c>
      <c r="E134" s="238" t="s">
        <v>19</v>
      </c>
      <c r="F134" s="239" t="s">
        <v>201</v>
      </c>
      <c r="G134" s="237"/>
      <c r="H134" s="240">
        <v>117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141</v>
      </c>
      <c r="AU134" s="246" t="s">
        <v>85</v>
      </c>
      <c r="AV134" s="14" t="s">
        <v>85</v>
      </c>
      <c r="AW134" s="14" t="s">
        <v>36</v>
      </c>
      <c r="AX134" s="14" t="s">
        <v>75</v>
      </c>
      <c r="AY134" s="246" t="s">
        <v>131</v>
      </c>
    </row>
    <row r="135" s="13" customFormat="1">
      <c r="A135" s="13"/>
      <c r="B135" s="225"/>
      <c r="C135" s="226"/>
      <c r="D135" s="227" t="s">
        <v>141</v>
      </c>
      <c r="E135" s="228" t="s">
        <v>19</v>
      </c>
      <c r="F135" s="229" t="s">
        <v>202</v>
      </c>
      <c r="G135" s="226"/>
      <c r="H135" s="228" t="s">
        <v>19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141</v>
      </c>
      <c r="AU135" s="235" t="s">
        <v>85</v>
      </c>
      <c r="AV135" s="13" t="s">
        <v>83</v>
      </c>
      <c r="AW135" s="13" t="s">
        <v>36</v>
      </c>
      <c r="AX135" s="13" t="s">
        <v>75</v>
      </c>
      <c r="AY135" s="235" t="s">
        <v>131</v>
      </c>
    </row>
    <row r="136" s="14" customFormat="1">
      <c r="A136" s="14"/>
      <c r="B136" s="236"/>
      <c r="C136" s="237"/>
      <c r="D136" s="227" t="s">
        <v>141</v>
      </c>
      <c r="E136" s="238" t="s">
        <v>19</v>
      </c>
      <c r="F136" s="239" t="s">
        <v>203</v>
      </c>
      <c r="G136" s="237"/>
      <c r="H136" s="240">
        <v>8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141</v>
      </c>
      <c r="AU136" s="246" t="s">
        <v>85</v>
      </c>
      <c r="AV136" s="14" t="s">
        <v>85</v>
      </c>
      <c r="AW136" s="14" t="s">
        <v>36</v>
      </c>
      <c r="AX136" s="14" t="s">
        <v>75</v>
      </c>
      <c r="AY136" s="246" t="s">
        <v>131</v>
      </c>
    </row>
    <row r="137" s="15" customFormat="1">
      <c r="A137" s="15"/>
      <c r="B137" s="247"/>
      <c r="C137" s="248"/>
      <c r="D137" s="227" t="s">
        <v>141</v>
      </c>
      <c r="E137" s="249" t="s">
        <v>19</v>
      </c>
      <c r="F137" s="250" t="s">
        <v>159</v>
      </c>
      <c r="G137" s="248"/>
      <c r="H137" s="251">
        <v>125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7" t="s">
        <v>141</v>
      </c>
      <c r="AU137" s="257" t="s">
        <v>85</v>
      </c>
      <c r="AV137" s="15" t="s">
        <v>137</v>
      </c>
      <c r="AW137" s="15" t="s">
        <v>36</v>
      </c>
      <c r="AX137" s="15" t="s">
        <v>83</v>
      </c>
      <c r="AY137" s="257" t="s">
        <v>131</v>
      </c>
    </row>
    <row r="138" s="2" customFormat="1" ht="33" customHeight="1">
      <c r="A138" s="39"/>
      <c r="B138" s="40"/>
      <c r="C138" s="206" t="s">
        <v>204</v>
      </c>
      <c r="D138" s="206" t="s">
        <v>133</v>
      </c>
      <c r="E138" s="207" t="s">
        <v>205</v>
      </c>
      <c r="F138" s="208" t="s">
        <v>206</v>
      </c>
      <c r="G138" s="209" t="s">
        <v>207</v>
      </c>
      <c r="H138" s="210">
        <v>205.21799999999999</v>
      </c>
      <c r="I138" s="211"/>
      <c r="J138" s="212">
        <f>ROUND(I138*H138,2)</f>
        <v>0</v>
      </c>
      <c r="K138" s="213"/>
      <c r="L138" s="45"/>
      <c r="M138" s="214" t="s">
        <v>19</v>
      </c>
      <c r="N138" s="215" t="s">
        <v>46</v>
      </c>
      <c r="O138" s="85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8" t="s">
        <v>137</v>
      </c>
      <c r="AT138" s="218" t="s">
        <v>133</v>
      </c>
      <c r="AU138" s="218" t="s">
        <v>85</v>
      </c>
      <c r="AY138" s="18" t="s">
        <v>131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83</v>
      </c>
      <c r="BK138" s="219">
        <f>ROUND(I138*H138,2)</f>
        <v>0</v>
      </c>
      <c r="BL138" s="18" t="s">
        <v>137</v>
      </c>
      <c r="BM138" s="218" t="s">
        <v>208</v>
      </c>
    </row>
    <row r="139" s="2" customFormat="1">
      <c r="A139" s="39"/>
      <c r="B139" s="40"/>
      <c r="C139" s="41"/>
      <c r="D139" s="220" t="s">
        <v>139</v>
      </c>
      <c r="E139" s="41"/>
      <c r="F139" s="221" t="s">
        <v>209</v>
      </c>
      <c r="G139" s="41"/>
      <c r="H139" s="41"/>
      <c r="I139" s="222"/>
      <c r="J139" s="41"/>
      <c r="K139" s="41"/>
      <c r="L139" s="45"/>
      <c r="M139" s="223"/>
      <c r="N139" s="224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85</v>
      </c>
    </row>
    <row r="140" s="13" customFormat="1">
      <c r="A140" s="13"/>
      <c r="B140" s="225"/>
      <c r="C140" s="226"/>
      <c r="D140" s="227" t="s">
        <v>141</v>
      </c>
      <c r="E140" s="228" t="s">
        <v>19</v>
      </c>
      <c r="F140" s="229" t="s">
        <v>210</v>
      </c>
      <c r="G140" s="226"/>
      <c r="H140" s="228" t="s">
        <v>19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141</v>
      </c>
      <c r="AU140" s="235" t="s">
        <v>85</v>
      </c>
      <c r="AV140" s="13" t="s">
        <v>83</v>
      </c>
      <c r="AW140" s="13" t="s">
        <v>36</v>
      </c>
      <c r="AX140" s="13" t="s">
        <v>75</v>
      </c>
      <c r="AY140" s="235" t="s">
        <v>131</v>
      </c>
    </row>
    <row r="141" s="14" customFormat="1">
      <c r="A141" s="14"/>
      <c r="B141" s="236"/>
      <c r="C141" s="237"/>
      <c r="D141" s="227" t="s">
        <v>141</v>
      </c>
      <c r="E141" s="238" t="s">
        <v>19</v>
      </c>
      <c r="F141" s="239" t="s">
        <v>211</v>
      </c>
      <c r="G141" s="237"/>
      <c r="H141" s="240">
        <v>205.21799999999999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141</v>
      </c>
      <c r="AU141" s="246" t="s">
        <v>85</v>
      </c>
      <c r="AV141" s="14" t="s">
        <v>85</v>
      </c>
      <c r="AW141" s="14" t="s">
        <v>36</v>
      </c>
      <c r="AX141" s="14" t="s">
        <v>83</v>
      </c>
      <c r="AY141" s="246" t="s">
        <v>131</v>
      </c>
    </row>
    <row r="142" s="2" customFormat="1" ht="44.25" customHeight="1">
      <c r="A142" s="39"/>
      <c r="B142" s="40"/>
      <c r="C142" s="206" t="s">
        <v>212</v>
      </c>
      <c r="D142" s="206" t="s">
        <v>133</v>
      </c>
      <c r="E142" s="207" t="s">
        <v>213</v>
      </c>
      <c r="F142" s="208" t="s">
        <v>214</v>
      </c>
      <c r="G142" s="209" t="s">
        <v>207</v>
      </c>
      <c r="H142" s="210">
        <v>18</v>
      </c>
      <c r="I142" s="211"/>
      <c r="J142" s="212">
        <f>ROUND(I142*H142,2)</f>
        <v>0</v>
      </c>
      <c r="K142" s="213"/>
      <c r="L142" s="45"/>
      <c r="M142" s="214" t="s">
        <v>19</v>
      </c>
      <c r="N142" s="215" t="s">
        <v>46</v>
      </c>
      <c r="O142" s="85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137</v>
      </c>
      <c r="AT142" s="218" t="s">
        <v>133</v>
      </c>
      <c r="AU142" s="218" t="s">
        <v>85</v>
      </c>
      <c r="AY142" s="18" t="s">
        <v>131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83</v>
      </c>
      <c r="BK142" s="219">
        <f>ROUND(I142*H142,2)</f>
        <v>0</v>
      </c>
      <c r="BL142" s="18" t="s">
        <v>137</v>
      </c>
      <c r="BM142" s="218" t="s">
        <v>215</v>
      </c>
    </row>
    <row r="143" s="2" customFormat="1">
      <c r="A143" s="39"/>
      <c r="B143" s="40"/>
      <c r="C143" s="41"/>
      <c r="D143" s="220" t="s">
        <v>139</v>
      </c>
      <c r="E143" s="41"/>
      <c r="F143" s="221" t="s">
        <v>216</v>
      </c>
      <c r="G143" s="41"/>
      <c r="H143" s="41"/>
      <c r="I143" s="222"/>
      <c r="J143" s="41"/>
      <c r="K143" s="41"/>
      <c r="L143" s="45"/>
      <c r="M143" s="223"/>
      <c r="N143" s="22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85</v>
      </c>
    </row>
    <row r="144" s="13" customFormat="1">
      <c r="A144" s="13"/>
      <c r="B144" s="225"/>
      <c r="C144" s="226"/>
      <c r="D144" s="227" t="s">
        <v>141</v>
      </c>
      <c r="E144" s="228" t="s">
        <v>19</v>
      </c>
      <c r="F144" s="229" t="s">
        <v>217</v>
      </c>
      <c r="G144" s="226"/>
      <c r="H144" s="228" t="s">
        <v>19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141</v>
      </c>
      <c r="AU144" s="235" t="s">
        <v>85</v>
      </c>
      <c r="AV144" s="13" t="s">
        <v>83</v>
      </c>
      <c r="AW144" s="13" t="s">
        <v>36</v>
      </c>
      <c r="AX144" s="13" t="s">
        <v>75</v>
      </c>
      <c r="AY144" s="235" t="s">
        <v>131</v>
      </c>
    </row>
    <row r="145" s="14" customFormat="1">
      <c r="A145" s="14"/>
      <c r="B145" s="236"/>
      <c r="C145" s="237"/>
      <c r="D145" s="227" t="s">
        <v>141</v>
      </c>
      <c r="E145" s="238" t="s">
        <v>19</v>
      </c>
      <c r="F145" s="239" t="s">
        <v>218</v>
      </c>
      <c r="G145" s="237"/>
      <c r="H145" s="240">
        <v>18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141</v>
      </c>
      <c r="AU145" s="246" t="s">
        <v>85</v>
      </c>
      <c r="AV145" s="14" t="s">
        <v>85</v>
      </c>
      <c r="AW145" s="14" t="s">
        <v>36</v>
      </c>
      <c r="AX145" s="14" t="s">
        <v>83</v>
      </c>
      <c r="AY145" s="246" t="s">
        <v>131</v>
      </c>
    </row>
    <row r="146" s="2" customFormat="1" ht="44.25" customHeight="1">
      <c r="A146" s="39"/>
      <c r="B146" s="40"/>
      <c r="C146" s="206" t="s">
        <v>219</v>
      </c>
      <c r="D146" s="206" t="s">
        <v>133</v>
      </c>
      <c r="E146" s="207" t="s">
        <v>220</v>
      </c>
      <c r="F146" s="208" t="s">
        <v>221</v>
      </c>
      <c r="G146" s="209" t="s">
        <v>207</v>
      </c>
      <c r="H146" s="210">
        <v>3.3580000000000001</v>
      </c>
      <c r="I146" s="211"/>
      <c r="J146" s="212">
        <f>ROUND(I146*H146,2)</f>
        <v>0</v>
      </c>
      <c r="K146" s="213"/>
      <c r="L146" s="45"/>
      <c r="M146" s="214" t="s">
        <v>19</v>
      </c>
      <c r="N146" s="215" t="s">
        <v>46</v>
      </c>
      <c r="O146" s="85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8" t="s">
        <v>137</v>
      </c>
      <c r="AT146" s="218" t="s">
        <v>133</v>
      </c>
      <c r="AU146" s="218" t="s">
        <v>85</v>
      </c>
      <c r="AY146" s="18" t="s">
        <v>131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8" t="s">
        <v>83</v>
      </c>
      <c r="BK146" s="219">
        <f>ROUND(I146*H146,2)</f>
        <v>0</v>
      </c>
      <c r="BL146" s="18" t="s">
        <v>137</v>
      </c>
      <c r="BM146" s="218" t="s">
        <v>222</v>
      </c>
    </row>
    <row r="147" s="2" customFormat="1">
      <c r="A147" s="39"/>
      <c r="B147" s="40"/>
      <c r="C147" s="41"/>
      <c r="D147" s="220" t="s">
        <v>139</v>
      </c>
      <c r="E147" s="41"/>
      <c r="F147" s="221" t="s">
        <v>223</v>
      </c>
      <c r="G147" s="41"/>
      <c r="H147" s="41"/>
      <c r="I147" s="222"/>
      <c r="J147" s="41"/>
      <c r="K147" s="41"/>
      <c r="L147" s="45"/>
      <c r="M147" s="223"/>
      <c r="N147" s="22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139</v>
      </c>
      <c r="AU147" s="18" t="s">
        <v>85</v>
      </c>
    </row>
    <row r="148" s="13" customFormat="1">
      <c r="A148" s="13"/>
      <c r="B148" s="225"/>
      <c r="C148" s="226"/>
      <c r="D148" s="227" t="s">
        <v>141</v>
      </c>
      <c r="E148" s="228" t="s">
        <v>19</v>
      </c>
      <c r="F148" s="229" t="s">
        <v>224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141</v>
      </c>
      <c r="AU148" s="235" t="s">
        <v>85</v>
      </c>
      <c r="AV148" s="13" t="s">
        <v>83</v>
      </c>
      <c r="AW148" s="13" t="s">
        <v>36</v>
      </c>
      <c r="AX148" s="13" t="s">
        <v>75</v>
      </c>
      <c r="AY148" s="235" t="s">
        <v>131</v>
      </c>
    </row>
    <row r="149" s="14" customFormat="1">
      <c r="A149" s="14"/>
      <c r="B149" s="236"/>
      <c r="C149" s="237"/>
      <c r="D149" s="227" t="s">
        <v>141</v>
      </c>
      <c r="E149" s="238" t="s">
        <v>19</v>
      </c>
      <c r="F149" s="239" t="s">
        <v>225</v>
      </c>
      <c r="G149" s="237"/>
      <c r="H149" s="240">
        <v>3.3580000000000001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141</v>
      </c>
      <c r="AU149" s="246" t="s">
        <v>85</v>
      </c>
      <c r="AV149" s="14" t="s">
        <v>85</v>
      </c>
      <c r="AW149" s="14" t="s">
        <v>36</v>
      </c>
      <c r="AX149" s="14" t="s">
        <v>83</v>
      </c>
      <c r="AY149" s="246" t="s">
        <v>131</v>
      </c>
    </row>
    <row r="150" s="2" customFormat="1" ht="37.8" customHeight="1">
      <c r="A150" s="39"/>
      <c r="B150" s="40"/>
      <c r="C150" s="206" t="s">
        <v>226</v>
      </c>
      <c r="D150" s="206" t="s">
        <v>133</v>
      </c>
      <c r="E150" s="207" t="s">
        <v>227</v>
      </c>
      <c r="F150" s="208" t="s">
        <v>228</v>
      </c>
      <c r="G150" s="209" t="s">
        <v>136</v>
      </c>
      <c r="H150" s="210">
        <v>383.51999999999998</v>
      </c>
      <c r="I150" s="211"/>
      <c r="J150" s="212">
        <f>ROUND(I150*H150,2)</f>
        <v>0</v>
      </c>
      <c r="K150" s="213"/>
      <c r="L150" s="45"/>
      <c r="M150" s="214" t="s">
        <v>19</v>
      </c>
      <c r="N150" s="215" t="s">
        <v>46</v>
      </c>
      <c r="O150" s="85"/>
      <c r="P150" s="216">
        <f>O150*H150</f>
        <v>0</v>
      </c>
      <c r="Q150" s="216">
        <v>0.00084000000000000003</v>
      </c>
      <c r="R150" s="216">
        <f>Q150*H150</f>
        <v>0.32215680000000002</v>
      </c>
      <c r="S150" s="216">
        <v>0</v>
      </c>
      <c r="T150" s="21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8" t="s">
        <v>137</v>
      </c>
      <c r="AT150" s="218" t="s">
        <v>133</v>
      </c>
      <c r="AU150" s="218" t="s">
        <v>85</v>
      </c>
      <c r="AY150" s="18" t="s">
        <v>131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8" t="s">
        <v>83</v>
      </c>
      <c r="BK150" s="219">
        <f>ROUND(I150*H150,2)</f>
        <v>0</v>
      </c>
      <c r="BL150" s="18" t="s">
        <v>137</v>
      </c>
      <c r="BM150" s="218" t="s">
        <v>229</v>
      </c>
    </row>
    <row r="151" s="2" customFormat="1">
      <c r="A151" s="39"/>
      <c r="B151" s="40"/>
      <c r="C151" s="41"/>
      <c r="D151" s="220" t="s">
        <v>139</v>
      </c>
      <c r="E151" s="41"/>
      <c r="F151" s="221" t="s">
        <v>230</v>
      </c>
      <c r="G151" s="41"/>
      <c r="H151" s="41"/>
      <c r="I151" s="222"/>
      <c r="J151" s="41"/>
      <c r="K151" s="41"/>
      <c r="L151" s="45"/>
      <c r="M151" s="223"/>
      <c r="N151" s="224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139</v>
      </c>
      <c r="AU151" s="18" t="s">
        <v>85</v>
      </c>
    </row>
    <row r="152" s="13" customFormat="1">
      <c r="A152" s="13"/>
      <c r="B152" s="225"/>
      <c r="C152" s="226"/>
      <c r="D152" s="227" t="s">
        <v>141</v>
      </c>
      <c r="E152" s="228" t="s">
        <v>19</v>
      </c>
      <c r="F152" s="229" t="s">
        <v>231</v>
      </c>
      <c r="G152" s="226"/>
      <c r="H152" s="228" t="s">
        <v>19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141</v>
      </c>
      <c r="AU152" s="235" t="s">
        <v>85</v>
      </c>
      <c r="AV152" s="13" t="s">
        <v>83</v>
      </c>
      <c r="AW152" s="13" t="s">
        <v>36</v>
      </c>
      <c r="AX152" s="13" t="s">
        <v>75</v>
      </c>
      <c r="AY152" s="235" t="s">
        <v>131</v>
      </c>
    </row>
    <row r="153" s="13" customFormat="1">
      <c r="A153" s="13"/>
      <c r="B153" s="225"/>
      <c r="C153" s="226"/>
      <c r="D153" s="227" t="s">
        <v>141</v>
      </c>
      <c r="E153" s="228" t="s">
        <v>19</v>
      </c>
      <c r="F153" s="229" t="s">
        <v>232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141</v>
      </c>
      <c r="AU153" s="235" t="s">
        <v>85</v>
      </c>
      <c r="AV153" s="13" t="s">
        <v>83</v>
      </c>
      <c r="AW153" s="13" t="s">
        <v>36</v>
      </c>
      <c r="AX153" s="13" t="s">
        <v>75</v>
      </c>
      <c r="AY153" s="235" t="s">
        <v>131</v>
      </c>
    </row>
    <row r="154" s="14" customFormat="1">
      <c r="A154" s="14"/>
      <c r="B154" s="236"/>
      <c r="C154" s="237"/>
      <c r="D154" s="227" t="s">
        <v>141</v>
      </c>
      <c r="E154" s="238" t="s">
        <v>19</v>
      </c>
      <c r="F154" s="239" t="s">
        <v>233</v>
      </c>
      <c r="G154" s="237"/>
      <c r="H154" s="240">
        <v>322.19999999999999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141</v>
      </c>
      <c r="AU154" s="246" t="s">
        <v>85</v>
      </c>
      <c r="AV154" s="14" t="s">
        <v>85</v>
      </c>
      <c r="AW154" s="14" t="s">
        <v>36</v>
      </c>
      <c r="AX154" s="14" t="s">
        <v>75</v>
      </c>
      <c r="AY154" s="246" t="s">
        <v>131</v>
      </c>
    </row>
    <row r="155" s="13" customFormat="1">
      <c r="A155" s="13"/>
      <c r="B155" s="225"/>
      <c r="C155" s="226"/>
      <c r="D155" s="227" t="s">
        <v>141</v>
      </c>
      <c r="E155" s="228" t="s">
        <v>19</v>
      </c>
      <c r="F155" s="229" t="s">
        <v>234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141</v>
      </c>
      <c r="AU155" s="235" t="s">
        <v>85</v>
      </c>
      <c r="AV155" s="13" t="s">
        <v>83</v>
      </c>
      <c r="AW155" s="13" t="s">
        <v>36</v>
      </c>
      <c r="AX155" s="13" t="s">
        <v>75</v>
      </c>
      <c r="AY155" s="235" t="s">
        <v>131</v>
      </c>
    </row>
    <row r="156" s="13" customFormat="1">
      <c r="A156" s="13"/>
      <c r="B156" s="225"/>
      <c r="C156" s="226"/>
      <c r="D156" s="227" t="s">
        <v>141</v>
      </c>
      <c r="E156" s="228" t="s">
        <v>19</v>
      </c>
      <c r="F156" s="229" t="s">
        <v>235</v>
      </c>
      <c r="G156" s="226"/>
      <c r="H156" s="228" t="s">
        <v>19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141</v>
      </c>
      <c r="AU156" s="235" t="s">
        <v>85</v>
      </c>
      <c r="AV156" s="13" t="s">
        <v>83</v>
      </c>
      <c r="AW156" s="13" t="s">
        <v>36</v>
      </c>
      <c r="AX156" s="13" t="s">
        <v>75</v>
      </c>
      <c r="AY156" s="235" t="s">
        <v>131</v>
      </c>
    </row>
    <row r="157" s="14" customFormat="1">
      <c r="A157" s="14"/>
      <c r="B157" s="236"/>
      <c r="C157" s="237"/>
      <c r="D157" s="227" t="s">
        <v>141</v>
      </c>
      <c r="E157" s="238" t="s">
        <v>19</v>
      </c>
      <c r="F157" s="239" t="s">
        <v>236</v>
      </c>
      <c r="G157" s="237"/>
      <c r="H157" s="240">
        <v>52.5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141</v>
      </c>
      <c r="AU157" s="246" t="s">
        <v>85</v>
      </c>
      <c r="AV157" s="14" t="s">
        <v>85</v>
      </c>
      <c r="AW157" s="14" t="s">
        <v>36</v>
      </c>
      <c r="AX157" s="14" t="s">
        <v>75</v>
      </c>
      <c r="AY157" s="246" t="s">
        <v>131</v>
      </c>
    </row>
    <row r="158" s="13" customFormat="1">
      <c r="A158" s="13"/>
      <c r="B158" s="225"/>
      <c r="C158" s="226"/>
      <c r="D158" s="227" t="s">
        <v>141</v>
      </c>
      <c r="E158" s="228" t="s">
        <v>19</v>
      </c>
      <c r="F158" s="229" t="s">
        <v>237</v>
      </c>
      <c r="G158" s="226"/>
      <c r="H158" s="228" t="s">
        <v>19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141</v>
      </c>
      <c r="AU158" s="235" t="s">
        <v>85</v>
      </c>
      <c r="AV158" s="13" t="s">
        <v>83</v>
      </c>
      <c r="AW158" s="13" t="s">
        <v>36</v>
      </c>
      <c r="AX158" s="13" t="s">
        <v>75</v>
      </c>
      <c r="AY158" s="235" t="s">
        <v>131</v>
      </c>
    </row>
    <row r="159" s="13" customFormat="1">
      <c r="A159" s="13"/>
      <c r="B159" s="225"/>
      <c r="C159" s="226"/>
      <c r="D159" s="227" t="s">
        <v>141</v>
      </c>
      <c r="E159" s="228" t="s">
        <v>19</v>
      </c>
      <c r="F159" s="229" t="s">
        <v>238</v>
      </c>
      <c r="G159" s="226"/>
      <c r="H159" s="228" t="s">
        <v>19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141</v>
      </c>
      <c r="AU159" s="235" t="s">
        <v>85</v>
      </c>
      <c r="AV159" s="13" t="s">
        <v>83</v>
      </c>
      <c r="AW159" s="13" t="s">
        <v>36</v>
      </c>
      <c r="AX159" s="13" t="s">
        <v>75</v>
      </c>
      <c r="AY159" s="235" t="s">
        <v>131</v>
      </c>
    </row>
    <row r="160" s="14" customFormat="1">
      <c r="A160" s="14"/>
      <c r="B160" s="236"/>
      <c r="C160" s="237"/>
      <c r="D160" s="227" t="s">
        <v>141</v>
      </c>
      <c r="E160" s="238" t="s">
        <v>19</v>
      </c>
      <c r="F160" s="239" t="s">
        <v>239</v>
      </c>
      <c r="G160" s="237"/>
      <c r="H160" s="240">
        <v>8.8200000000000003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141</v>
      </c>
      <c r="AU160" s="246" t="s">
        <v>85</v>
      </c>
      <c r="AV160" s="14" t="s">
        <v>85</v>
      </c>
      <c r="AW160" s="14" t="s">
        <v>36</v>
      </c>
      <c r="AX160" s="14" t="s">
        <v>75</v>
      </c>
      <c r="AY160" s="246" t="s">
        <v>131</v>
      </c>
    </row>
    <row r="161" s="15" customFormat="1">
      <c r="A161" s="15"/>
      <c r="B161" s="247"/>
      <c r="C161" s="248"/>
      <c r="D161" s="227" t="s">
        <v>141</v>
      </c>
      <c r="E161" s="249" t="s">
        <v>19</v>
      </c>
      <c r="F161" s="250" t="s">
        <v>159</v>
      </c>
      <c r="G161" s="248"/>
      <c r="H161" s="251">
        <v>383.51999999999998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7" t="s">
        <v>141</v>
      </c>
      <c r="AU161" s="257" t="s">
        <v>85</v>
      </c>
      <c r="AV161" s="15" t="s">
        <v>137</v>
      </c>
      <c r="AW161" s="15" t="s">
        <v>36</v>
      </c>
      <c r="AX161" s="15" t="s">
        <v>83</v>
      </c>
      <c r="AY161" s="257" t="s">
        <v>131</v>
      </c>
    </row>
    <row r="162" s="2" customFormat="1" ht="44.25" customHeight="1">
      <c r="A162" s="39"/>
      <c r="B162" s="40"/>
      <c r="C162" s="206" t="s">
        <v>240</v>
      </c>
      <c r="D162" s="206" t="s">
        <v>133</v>
      </c>
      <c r="E162" s="207" t="s">
        <v>241</v>
      </c>
      <c r="F162" s="208" t="s">
        <v>242</v>
      </c>
      <c r="G162" s="209" t="s">
        <v>136</v>
      </c>
      <c r="H162" s="210">
        <v>383.51999999999998</v>
      </c>
      <c r="I162" s="211"/>
      <c r="J162" s="212">
        <f>ROUND(I162*H162,2)</f>
        <v>0</v>
      </c>
      <c r="K162" s="213"/>
      <c r="L162" s="45"/>
      <c r="M162" s="214" t="s">
        <v>19</v>
      </c>
      <c r="N162" s="215" t="s">
        <v>46</v>
      </c>
      <c r="O162" s="85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8" t="s">
        <v>137</v>
      </c>
      <c r="AT162" s="218" t="s">
        <v>133</v>
      </c>
      <c r="AU162" s="218" t="s">
        <v>85</v>
      </c>
      <c r="AY162" s="18" t="s">
        <v>131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8" t="s">
        <v>83</v>
      </c>
      <c r="BK162" s="219">
        <f>ROUND(I162*H162,2)</f>
        <v>0</v>
      </c>
      <c r="BL162" s="18" t="s">
        <v>137</v>
      </c>
      <c r="BM162" s="218" t="s">
        <v>243</v>
      </c>
    </row>
    <row r="163" s="2" customFormat="1">
      <c r="A163" s="39"/>
      <c r="B163" s="40"/>
      <c r="C163" s="41"/>
      <c r="D163" s="220" t="s">
        <v>139</v>
      </c>
      <c r="E163" s="41"/>
      <c r="F163" s="221" t="s">
        <v>244</v>
      </c>
      <c r="G163" s="41"/>
      <c r="H163" s="41"/>
      <c r="I163" s="222"/>
      <c r="J163" s="41"/>
      <c r="K163" s="41"/>
      <c r="L163" s="45"/>
      <c r="M163" s="223"/>
      <c r="N163" s="224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139</v>
      </c>
      <c r="AU163" s="18" t="s">
        <v>85</v>
      </c>
    </row>
    <row r="164" s="2" customFormat="1" ht="62.7" customHeight="1">
      <c r="A164" s="39"/>
      <c r="B164" s="40"/>
      <c r="C164" s="206" t="s">
        <v>8</v>
      </c>
      <c r="D164" s="206" t="s">
        <v>133</v>
      </c>
      <c r="E164" s="207" t="s">
        <v>245</v>
      </c>
      <c r="F164" s="208" t="s">
        <v>246</v>
      </c>
      <c r="G164" s="209" t="s">
        <v>207</v>
      </c>
      <c r="H164" s="210">
        <v>226.57599999999999</v>
      </c>
      <c r="I164" s="211"/>
      <c r="J164" s="212">
        <f>ROUND(I164*H164,2)</f>
        <v>0</v>
      </c>
      <c r="K164" s="213"/>
      <c r="L164" s="45"/>
      <c r="M164" s="214" t="s">
        <v>19</v>
      </c>
      <c r="N164" s="215" t="s">
        <v>46</v>
      </c>
      <c r="O164" s="85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8" t="s">
        <v>137</v>
      </c>
      <c r="AT164" s="218" t="s">
        <v>133</v>
      </c>
      <c r="AU164" s="218" t="s">
        <v>85</v>
      </c>
      <c r="AY164" s="18" t="s">
        <v>131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8" t="s">
        <v>83</v>
      </c>
      <c r="BK164" s="219">
        <f>ROUND(I164*H164,2)</f>
        <v>0</v>
      </c>
      <c r="BL164" s="18" t="s">
        <v>137</v>
      </c>
      <c r="BM164" s="218" t="s">
        <v>247</v>
      </c>
    </row>
    <row r="165" s="2" customFormat="1">
      <c r="A165" s="39"/>
      <c r="B165" s="40"/>
      <c r="C165" s="41"/>
      <c r="D165" s="220" t="s">
        <v>139</v>
      </c>
      <c r="E165" s="41"/>
      <c r="F165" s="221" t="s">
        <v>248</v>
      </c>
      <c r="G165" s="41"/>
      <c r="H165" s="41"/>
      <c r="I165" s="222"/>
      <c r="J165" s="41"/>
      <c r="K165" s="41"/>
      <c r="L165" s="45"/>
      <c r="M165" s="223"/>
      <c r="N165" s="224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85</v>
      </c>
    </row>
    <row r="166" s="13" customFormat="1">
      <c r="A166" s="13"/>
      <c r="B166" s="225"/>
      <c r="C166" s="226"/>
      <c r="D166" s="227" t="s">
        <v>141</v>
      </c>
      <c r="E166" s="228" t="s">
        <v>19</v>
      </c>
      <c r="F166" s="229" t="s">
        <v>249</v>
      </c>
      <c r="G166" s="226"/>
      <c r="H166" s="228" t="s">
        <v>19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141</v>
      </c>
      <c r="AU166" s="235" t="s">
        <v>85</v>
      </c>
      <c r="AV166" s="13" t="s">
        <v>83</v>
      </c>
      <c r="AW166" s="13" t="s">
        <v>36</v>
      </c>
      <c r="AX166" s="13" t="s">
        <v>75</v>
      </c>
      <c r="AY166" s="235" t="s">
        <v>131</v>
      </c>
    </row>
    <row r="167" s="14" customFormat="1">
      <c r="A167" s="14"/>
      <c r="B167" s="236"/>
      <c r="C167" s="237"/>
      <c r="D167" s="227" t="s">
        <v>141</v>
      </c>
      <c r="E167" s="238" t="s">
        <v>19</v>
      </c>
      <c r="F167" s="239" t="s">
        <v>250</v>
      </c>
      <c r="G167" s="237"/>
      <c r="H167" s="240">
        <v>226.57599999999999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141</v>
      </c>
      <c r="AU167" s="246" t="s">
        <v>85</v>
      </c>
      <c r="AV167" s="14" t="s">
        <v>85</v>
      </c>
      <c r="AW167" s="14" t="s">
        <v>36</v>
      </c>
      <c r="AX167" s="14" t="s">
        <v>83</v>
      </c>
      <c r="AY167" s="246" t="s">
        <v>131</v>
      </c>
    </row>
    <row r="168" s="2" customFormat="1" ht="44.25" customHeight="1">
      <c r="A168" s="39"/>
      <c r="B168" s="40"/>
      <c r="C168" s="206" t="s">
        <v>251</v>
      </c>
      <c r="D168" s="206" t="s">
        <v>133</v>
      </c>
      <c r="E168" s="207" t="s">
        <v>252</v>
      </c>
      <c r="F168" s="208" t="s">
        <v>253</v>
      </c>
      <c r="G168" s="209" t="s">
        <v>254</v>
      </c>
      <c r="H168" s="210">
        <v>362.52199999999999</v>
      </c>
      <c r="I168" s="211"/>
      <c r="J168" s="212">
        <f>ROUND(I168*H168,2)</f>
        <v>0</v>
      </c>
      <c r="K168" s="213"/>
      <c r="L168" s="45"/>
      <c r="M168" s="214" t="s">
        <v>19</v>
      </c>
      <c r="N168" s="215" t="s">
        <v>46</v>
      </c>
      <c r="O168" s="85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8" t="s">
        <v>137</v>
      </c>
      <c r="AT168" s="218" t="s">
        <v>133</v>
      </c>
      <c r="AU168" s="218" t="s">
        <v>85</v>
      </c>
      <c r="AY168" s="18" t="s">
        <v>131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8" t="s">
        <v>83</v>
      </c>
      <c r="BK168" s="219">
        <f>ROUND(I168*H168,2)</f>
        <v>0</v>
      </c>
      <c r="BL168" s="18" t="s">
        <v>137</v>
      </c>
      <c r="BM168" s="218" t="s">
        <v>255</v>
      </c>
    </row>
    <row r="169" s="2" customFormat="1">
      <c r="A169" s="39"/>
      <c r="B169" s="40"/>
      <c r="C169" s="41"/>
      <c r="D169" s="220" t="s">
        <v>139</v>
      </c>
      <c r="E169" s="41"/>
      <c r="F169" s="221" t="s">
        <v>256</v>
      </c>
      <c r="G169" s="41"/>
      <c r="H169" s="41"/>
      <c r="I169" s="222"/>
      <c r="J169" s="41"/>
      <c r="K169" s="41"/>
      <c r="L169" s="45"/>
      <c r="M169" s="223"/>
      <c r="N169" s="224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85</v>
      </c>
    </row>
    <row r="170" s="14" customFormat="1">
      <c r="A170" s="14"/>
      <c r="B170" s="236"/>
      <c r="C170" s="237"/>
      <c r="D170" s="227" t="s">
        <v>141</v>
      </c>
      <c r="E170" s="238" t="s">
        <v>19</v>
      </c>
      <c r="F170" s="239" t="s">
        <v>257</v>
      </c>
      <c r="G170" s="237"/>
      <c r="H170" s="240">
        <v>362.52199999999999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141</v>
      </c>
      <c r="AU170" s="246" t="s">
        <v>85</v>
      </c>
      <c r="AV170" s="14" t="s">
        <v>85</v>
      </c>
      <c r="AW170" s="14" t="s">
        <v>36</v>
      </c>
      <c r="AX170" s="14" t="s">
        <v>83</v>
      </c>
      <c r="AY170" s="246" t="s">
        <v>131</v>
      </c>
    </row>
    <row r="171" s="2" customFormat="1" ht="37.8" customHeight="1">
      <c r="A171" s="39"/>
      <c r="B171" s="40"/>
      <c r="C171" s="206" t="s">
        <v>258</v>
      </c>
      <c r="D171" s="206" t="s">
        <v>133</v>
      </c>
      <c r="E171" s="207" t="s">
        <v>259</v>
      </c>
      <c r="F171" s="208" t="s">
        <v>260</v>
      </c>
      <c r="G171" s="209" t="s">
        <v>207</v>
      </c>
      <c r="H171" s="210">
        <v>226.57599999999999</v>
      </c>
      <c r="I171" s="211"/>
      <c r="J171" s="212">
        <f>ROUND(I171*H171,2)</f>
        <v>0</v>
      </c>
      <c r="K171" s="213"/>
      <c r="L171" s="45"/>
      <c r="M171" s="214" t="s">
        <v>19</v>
      </c>
      <c r="N171" s="215" t="s">
        <v>46</v>
      </c>
      <c r="O171" s="85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8" t="s">
        <v>137</v>
      </c>
      <c r="AT171" s="218" t="s">
        <v>133</v>
      </c>
      <c r="AU171" s="218" t="s">
        <v>85</v>
      </c>
      <c r="AY171" s="18" t="s">
        <v>131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8" t="s">
        <v>83</v>
      </c>
      <c r="BK171" s="219">
        <f>ROUND(I171*H171,2)</f>
        <v>0</v>
      </c>
      <c r="BL171" s="18" t="s">
        <v>137</v>
      </c>
      <c r="BM171" s="218" t="s">
        <v>261</v>
      </c>
    </row>
    <row r="172" s="2" customFormat="1">
      <c r="A172" s="39"/>
      <c r="B172" s="40"/>
      <c r="C172" s="41"/>
      <c r="D172" s="220" t="s">
        <v>139</v>
      </c>
      <c r="E172" s="41"/>
      <c r="F172" s="221" t="s">
        <v>262</v>
      </c>
      <c r="G172" s="41"/>
      <c r="H172" s="41"/>
      <c r="I172" s="222"/>
      <c r="J172" s="41"/>
      <c r="K172" s="41"/>
      <c r="L172" s="45"/>
      <c r="M172" s="223"/>
      <c r="N172" s="224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139</v>
      </c>
      <c r="AU172" s="18" t="s">
        <v>85</v>
      </c>
    </row>
    <row r="173" s="12" customFormat="1" ht="22.8" customHeight="1">
      <c r="A173" s="12"/>
      <c r="B173" s="190"/>
      <c r="C173" s="191"/>
      <c r="D173" s="192" t="s">
        <v>74</v>
      </c>
      <c r="E173" s="204" t="s">
        <v>85</v>
      </c>
      <c r="F173" s="204" t="s">
        <v>263</v>
      </c>
      <c r="G173" s="191"/>
      <c r="H173" s="191"/>
      <c r="I173" s="194"/>
      <c r="J173" s="205">
        <f>BK173</f>
        <v>0</v>
      </c>
      <c r="K173" s="191"/>
      <c r="L173" s="196"/>
      <c r="M173" s="197"/>
      <c r="N173" s="198"/>
      <c r="O173" s="198"/>
      <c r="P173" s="199">
        <f>SUM(P174:P228)</f>
        <v>0</v>
      </c>
      <c r="Q173" s="198"/>
      <c r="R173" s="199">
        <f>SUM(R174:R228)</f>
        <v>17.498389790000001</v>
      </c>
      <c r="S173" s="198"/>
      <c r="T173" s="200">
        <f>SUM(T174:T228)</f>
        <v>1.8840000000000001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1" t="s">
        <v>83</v>
      </c>
      <c r="AT173" s="202" t="s">
        <v>74</v>
      </c>
      <c r="AU173" s="202" t="s">
        <v>83</v>
      </c>
      <c r="AY173" s="201" t="s">
        <v>131</v>
      </c>
      <c r="BK173" s="203">
        <f>SUM(BK174:BK228)</f>
        <v>0</v>
      </c>
    </row>
    <row r="174" s="2" customFormat="1" ht="90" customHeight="1">
      <c r="A174" s="39"/>
      <c r="B174" s="40"/>
      <c r="C174" s="206" t="s">
        <v>264</v>
      </c>
      <c r="D174" s="206" t="s">
        <v>133</v>
      </c>
      <c r="E174" s="207" t="s">
        <v>265</v>
      </c>
      <c r="F174" s="208" t="s">
        <v>266</v>
      </c>
      <c r="G174" s="209" t="s">
        <v>191</v>
      </c>
      <c r="H174" s="210">
        <v>60</v>
      </c>
      <c r="I174" s="211"/>
      <c r="J174" s="212">
        <f>ROUND(I174*H174,2)</f>
        <v>0</v>
      </c>
      <c r="K174" s="213"/>
      <c r="L174" s="45"/>
      <c r="M174" s="214" t="s">
        <v>19</v>
      </c>
      <c r="N174" s="215" t="s">
        <v>46</v>
      </c>
      <c r="O174" s="85"/>
      <c r="P174" s="216">
        <f>O174*H174</f>
        <v>0</v>
      </c>
      <c r="Q174" s="216">
        <v>0.036900000000000002</v>
      </c>
      <c r="R174" s="216">
        <f>Q174*H174</f>
        <v>2.214</v>
      </c>
      <c r="S174" s="216">
        <v>0</v>
      </c>
      <c r="T174" s="21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8" t="s">
        <v>137</v>
      </c>
      <c r="AT174" s="218" t="s">
        <v>133</v>
      </c>
      <c r="AU174" s="218" t="s">
        <v>85</v>
      </c>
      <c r="AY174" s="18" t="s">
        <v>131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8" t="s">
        <v>83</v>
      </c>
      <c r="BK174" s="219">
        <f>ROUND(I174*H174,2)</f>
        <v>0</v>
      </c>
      <c r="BL174" s="18" t="s">
        <v>137</v>
      </c>
      <c r="BM174" s="218" t="s">
        <v>267</v>
      </c>
    </row>
    <row r="175" s="2" customFormat="1">
      <c r="A175" s="39"/>
      <c r="B175" s="40"/>
      <c r="C175" s="41"/>
      <c r="D175" s="220" t="s">
        <v>139</v>
      </c>
      <c r="E175" s="41"/>
      <c r="F175" s="221" t="s">
        <v>268</v>
      </c>
      <c r="G175" s="41"/>
      <c r="H175" s="41"/>
      <c r="I175" s="222"/>
      <c r="J175" s="41"/>
      <c r="K175" s="41"/>
      <c r="L175" s="45"/>
      <c r="M175" s="223"/>
      <c r="N175" s="224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139</v>
      </c>
      <c r="AU175" s="18" t="s">
        <v>85</v>
      </c>
    </row>
    <row r="176" s="14" customFormat="1">
      <c r="A176" s="14"/>
      <c r="B176" s="236"/>
      <c r="C176" s="237"/>
      <c r="D176" s="227" t="s">
        <v>141</v>
      </c>
      <c r="E176" s="238" t="s">
        <v>19</v>
      </c>
      <c r="F176" s="239" t="s">
        <v>269</v>
      </c>
      <c r="G176" s="237"/>
      <c r="H176" s="240">
        <v>60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141</v>
      </c>
      <c r="AU176" s="246" t="s">
        <v>85</v>
      </c>
      <c r="AV176" s="14" t="s">
        <v>85</v>
      </c>
      <c r="AW176" s="14" t="s">
        <v>36</v>
      </c>
      <c r="AX176" s="14" t="s">
        <v>83</v>
      </c>
      <c r="AY176" s="246" t="s">
        <v>131</v>
      </c>
    </row>
    <row r="177" s="2" customFormat="1" ht="66.75" customHeight="1">
      <c r="A177" s="39"/>
      <c r="B177" s="40"/>
      <c r="C177" s="206" t="s">
        <v>270</v>
      </c>
      <c r="D177" s="206" t="s">
        <v>133</v>
      </c>
      <c r="E177" s="207" t="s">
        <v>271</v>
      </c>
      <c r="F177" s="208" t="s">
        <v>272</v>
      </c>
      <c r="G177" s="209" t="s">
        <v>207</v>
      </c>
      <c r="H177" s="210">
        <v>5.6539999999999999</v>
      </c>
      <c r="I177" s="211"/>
      <c r="J177" s="212">
        <f>ROUND(I177*H177,2)</f>
        <v>0</v>
      </c>
      <c r="K177" s="213"/>
      <c r="L177" s="45"/>
      <c r="M177" s="214" t="s">
        <v>19</v>
      </c>
      <c r="N177" s="215" t="s">
        <v>46</v>
      </c>
      <c r="O177" s="85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8" t="s">
        <v>137</v>
      </c>
      <c r="AT177" s="218" t="s">
        <v>133</v>
      </c>
      <c r="AU177" s="218" t="s">
        <v>85</v>
      </c>
      <c r="AY177" s="18" t="s">
        <v>131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8" t="s">
        <v>83</v>
      </c>
      <c r="BK177" s="219">
        <f>ROUND(I177*H177,2)</f>
        <v>0</v>
      </c>
      <c r="BL177" s="18" t="s">
        <v>137</v>
      </c>
      <c r="BM177" s="218" t="s">
        <v>273</v>
      </c>
    </row>
    <row r="178" s="2" customFormat="1">
      <c r="A178" s="39"/>
      <c r="B178" s="40"/>
      <c r="C178" s="41"/>
      <c r="D178" s="220" t="s">
        <v>139</v>
      </c>
      <c r="E178" s="41"/>
      <c r="F178" s="221" t="s">
        <v>274</v>
      </c>
      <c r="G178" s="41"/>
      <c r="H178" s="41"/>
      <c r="I178" s="222"/>
      <c r="J178" s="41"/>
      <c r="K178" s="41"/>
      <c r="L178" s="45"/>
      <c r="M178" s="223"/>
      <c r="N178" s="224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139</v>
      </c>
      <c r="AU178" s="18" t="s">
        <v>85</v>
      </c>
    </row>
    <row r="179" s="13" customFormat="1">
      <c r="A179" s="13"/>
      <c r="B179" s="225"/>
      <c r="C179" s="226"/>
      <c r="D179" s="227" t="s">
        <v>141</v>
      </c>
      <c r="E179" s="228" t="s">
        <v>19</v>
      </c>
      <c r="F179" s="229" t="s">
        <v>275</v>
      </c>
      <c r="G179" s="226"/>
      <c r="H179" s="228" t="s">
        <v>19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141</v>
      </c>
      <c r="AU179" s="235" t="s">
        <v>85</v>
      </c>
      <c r="AV179" s="13" t="s">
        <v>83</v>
      </c>
      <c r="AW179" s="13" t="s">
        <v>36</v>
      </c>
      <c r="AX179" s="13" t="s">
        <v>75</v>
      </c>
      <c r="AY179" s="235" t="s">
        <v>131</v>
      </c>
    </row>
    <row r="180" s="14" customFormat="1">
      <c r="A180" s="14"/>
      <c r="B180" s="236"/>
      <c r="C180" s="237"/>
      <c r="D180" s="227" t="s">
        <v>141</v>
      </c>
      <c r="E180" s="238" t="s">
        <v>19</v>
      </c>
      <c r="F180" s="239" t="s">
        <v>276</v>
      </c>
      <c r="G180" s="237"/>
      <c r="H180" s="240">
        <v>5.6539999999999999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141</v>
      </c>
      <c r="AU180" s="246" t="s">
        <v>85</v>
      </c>
      <c r="AV180" s="14" t="s">
        <v>85</v>
      </c>
      <c r="AW180" s="14" t="s">
        <v>36</v>
      </c>
      <c r="AX180" s="14" t="s">
        <v>83</v>
      </c>
      <c r="AY180" s="246" t="s">
        <v>131</v>
      </c>
    </row>
    <row r="181" s="2" customFormat="1" ht="16.5" customHeight="1">
      <c r="A181" s="39"/>
      <c r="B181" s="40"/>
      <c r="C181" s="258" t="s">
        <v>277</v>
      </c>
      <c r="D181" s="258" t="s">
        <v>278</v>
      </c>
      <c r="E181" s="259" t="s">
        <v>279</v>
      </c>
      <c r="F181" s="260" t="s">
        <v>280</v>
      </c>
      <c r="G181" s="261" t="s">
        <v>254</v>
      </c>
      <c r="H181" s="262">
        <v>11.308</v>
      </c>
      <c r="I181" s="263"/>
      <c r="J181" s="264">
        <f>ROUND(I181*H181,2)</f>
        <v>0</v>
      </c>
      <c r="K181" s="265"/>
      <c r="L181" s="266"/>
      <c r="M181" s="267" t="s">
        <v>19</v>
      </c>
      <c r="N181" s="268" t="s">
        <v>46</v>
      </c>
      <c r="O181" s="85"/>
      <c r="P181" s="216">
        <f>O181*H181</f>
        <v>0</v>
      </c>
      <c r="Q181" s="216">
        <v>1</v>
      </c>
      <c r="R181" s="216">
        <f>Q181*H181</f>
        <v>11.308</v>
      </c>
      <c r="S181" s="216">
        <v>0</v>
      </c>
      <c r="T181" s="21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8" t="s">
        <v>188</v>
      </c>
      <c r="AT181" s="218" t="s">
        <v>278</v>
      </c>
      <c r="AU181" s="218" t="s">
        <v>85</v>
      </c>
      <c r="AY181" s="18" t="s">
        <v>131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8" t="s">
        <v>83</v>
      </c>
      <c r="BK181" s="219">
        <f>ROUND(I181*H181,2)</f>
        <v>0</v>
      </c>
      <c r="BL181" s="18" t="s">
        <v>137</v>
      </c>
      <c r="BM181" s="218" t="s">
        <v>281</v>
      </c>
    </row>
    <row r="182" s="14" customFormat="1">
      <c r="A182" s="14"/>
      <c r="B182" s="236"/>
      <c r="C182" s="237"/>
      <c r="D182" s="227" t="s">
        <v>141</v>
      </c>
      <c r="E182" s="238" t="s">
        <v>19</v>
      </c>
      <c r="F182" s="239" t="s">
        <v>282</v>
      </c>
      <c r="G182" s="237"/>
      <c r="H182" s="240">
        <v>11.308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141</v>
      </c>
      <c r="AU182" s="246" t="s">
        <v>85</v>
      </c>
      <c r="AV182" s="14" t="s">
        <v>85</v>
      </c>
      <c r="AW182" s="14" t="s">
        <v>36</v>
      </c>
      <c r="AX182" s="14" t="s">
        <v>83</v>
      </c>
      <c r="AY182" s="246" t="s">
        <v>131</v>
      </c>
    </row>
    <row r="183" s="2" customFormat="1" ht="33" customHeight="1">
      <c r="A183" s="39"/>
      <c r="B183" s="40"/>
      <c r="C183" s="206" t="s">
        <v>7</v>
      </c>
      <c r="D183" s="206" t="s">
        <v>133</v>
      </c>
      <c r="E183" s="207" t="s">
        <v>283</v>
      </c>
      <c r="F183" s="208" t="s">
        <v>284</v>
      </c>
      <c r="G183" s="209" t="s">
        <v>207</v>
      </c>
      <c r="H183" s="210">
        <v>0.79500000000000004</v>
      </c>
      <c r="I183" s="211"/>
      <c r="J183" s="212">
        <f>ROUND(I183*H183,2)</f>
        <v>0</v>
      </c>
      <c r="K183" s="213"/>
      <c r="L183" s="45"/>
      <c r="M183" s="214" t="s">
        <v>19</v>
      </c>
      <c r="N183" s="215" t="s">
        <v>46</v>
      </c>
      <c r="O183" s="85"/>
      <c r="P183" s="216">
        <f>O183*H183</f>
        <v>0</v>
      </c>
      <c r="Q183" s="216">
        <v>1.8907700000000001</v>
      </c>
      <c r="R183" s="216">
        <f>Q183*H183</f>
        <v>1.5031621500000001</v>
      </c>
      <c r="S183" s="216">
        <v>0</v>
      </c>
      <c r="T183" s="21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8" t="s">
        <v>137</v>
      </c>
      <c r="AT183" s="218" t="s">
        <v>133</v>
      </c>
      <c r="AU183" s="218" t="s">
        <v>85</v>
      </c>
      <c r="AY183" s="18" t="s">
        <v>131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8" t="s">
        <v>83</v>
      </c>
      <c r="BK183" s="219">
        <f>ROUND(I183*H183,2)</f>
        <v>0</v>
      </c>
      <c r="BL183" s="18" t="s">
        <v>137</v>
      </c>
      <c r="BM183" s="218" t="s">
        <v>285</v>
      </c>
    </row>
    <row r="184" s="2" customFormat="1">
      <c r="A184" s="39"/>
      <c r="B184" s="40"/>
      <c r="C184" s="41"/>
      <c r="D184" s="220" t="s">
        <v>139</v>
      </c>
      <c r="E184" s="41"/>
      <c r="F184" s="221" t="s">
        <v>286</v>
      </c>
      <c r="G184" s="41"/>
      <c r="H184" s="41"/>
      <c r="I184" s="222"/>
      <c r="J184" s="41"/>
      <c r="K184" s="41"/>
      <c r="L184" s="45"/>
      <c r="M184" s="223"/>
      <c r="N184" s="224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139</v>
      </c>
      <c r="AU184" s="18" t="s">
        <v>85</v>
      </c>
    </row>
    <row r="185" s="14" customFormat="1">
      <c r="A185" s="14"/>
      <c r="B185" s="236"/>
      <c r="C185" s="237"/>
      <c r="D185" s="227" t="s">
        <v>141</v>
      </c>
      <c r="E185" s="238" t="s">
        <v>19</v>
      </c>
      <c r="F185" s="239" t="s">
        <v>287</v>
      </c>
      <c r="G185" s="237"/>
      <c r="H185" s="240">
        <v>0.79500000000000004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141</v>
      </c>
      <c r="AU185" s="246" t="s">
        <v>85</v>
      </c>
      <c r="AV185" s="14" t="s">
        <v>85</v>
      </c>
      <c r="AW185" s="14" t="s">
        <v>36</v>
      </c>
      <c r="AX185" s="14" t="s">
        <v>83</v>
      </c>
      <c r="AY185" s="246" t="s">
        <v>131</v>
      </c>
    </row>
    <row r="186" s="2" customFormat="1" ht="24.15" customHeight="1">
      <c r="A186" s="39"/>
      <c r="B186" s="40"/>
      <c r="C186" s="206" t="s">
        <v>288</v>
      </c>
      <c r="D186" s="206" t="s">
        <v>133</v>
      </c>
      <c r="E186" s="207" t="s">
        <v>289</v>
      </c>
      <c r="F186" s="208" t="s">
        <v>290</v>
      </c>
      <c r="G186" s="209" t="s">
        <v>291</v>
      </c>
      <c r="H186" s="210">
        <v>1</v>
      </c>
      <c r="I186" s="211"/>
      <c r="J186" s="212">
        <f>ROUND(I186*H186,2)</f>
        <v>0</v>
      </c>
      <c r="K186" s="213"/>
      <c r="L186" s="45"/>
      <c r="M186" s="214" t="s">
        <v>19</v>
      </c>
      <c r="N186" s="215" t="s">
        <v>46</v>
      </c>
      <c r="O186" s="85"/>
      <c r="P186" s="216">
        <f>O186*H186</f>
        <v>0</v>
      </c>
      <c r="Q186" s="216">
        <v>0.087419999999999998</v>
      </c>
      <c r="R186" s="216">
        <f>Q186*H186</f>
        <v>0.087419999999999998</v>
      </c>
      <c r="S186" s="216">
        <v>0</v>
      </c>
      <c r="T186" s="21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8" t="s">
        <v>137</v>
      </c>
      <c r="AT186" s="218" t="s">
        <v>133</v>
      </c>
      <c r="AU186" s="218" t="s">
        <v>85</v>
      </c>
      <c r="AY186" s="18" t="s">
        <v>131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8" t="s">
        <v>83</v>
      </c>
      <c r="BK186" s="219">
        <f>ROUND(I186*H186,2)</f>
        <v>0</v>
      </c>
      <c r="BL186" s="18" t="s">
        <v>137</v>
      </c>
      <c r="BM186" s="218" t="s">
        <v>292</v>
      </c>
    </row>
    <row r="187" s="2" customFormat="1">
      <c r="A187" s="39"/>
      <c r="B187" s="40"/>
      <c r="C187" s="41"/>
      <c r="D187" s="220" t="s">
        <v>139</v>
      </c>
      <c r="E187" s="41"/>
      <c r="F187" s="221" t="s">
        <v>293</v>
      </c>
      <c r="G187" s="41"/>
      <c r="H187" s="41"/>
      <c r="I187" s="222"/>
      <c r="J187" s="41"/>
      <c r="K187" s="41"/>
      <c r="L187" s="45"/>
      <c r="M187" s="223"/>
      <c r="N187" s="224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139</v>
      </c>
      <c r="AU187" s="18" t="s">
        <v>85</v>
      </c>
    </row>
    <row r="188" s="2" customFormat="1" ht="21.75" customHeight="1">
      <c r="A188" s="39"/>
      <c r="B188" s="40"/>
      <c r="C188" s="258" t="s">
        <v>294</v>
      </c>
      <c r="D188" s="258" t="s">
        <v>278</v>
      </c>
      <c r="E188" s="259" t="s">
        <v>295</v>
      </c>
      <c r="F188" s="260" t="s">
        <v>296</v>
      </c>
      <c r="G188" s="261" t="s">
        <v>291</v>
      </c>
      <c r="H188" s="262">
        <v>1</v>
      </c>
      <c r="I188" s="263"/>
      <c r="J188" s="264">
        <f>ROUND(I188*H188,2)</f>
        <v>0</v>
      </c>
      <c r="K188" s="265"/>
      <c r="L188" s="266"/>
      <c r="M188" s="267" t="s">
        <v>19</v>
      </c>
      <c r="N188" s="268" t="s">
        <v>46</v>
      </c>
      <c r="O188" s="85"/>
      <c r="P188" s="216">
        <f>O188*H188</f>
        <v>0</v>
      </c>
      <c r="Q188" s="216">
        <v>0.027</v>
      </c>
      <c r="R188" s="216">
        <f>Q188*H188</f>
        <v>0.027</v>
      </c>
      <c r="S188" s="216">
        <v>0</v>
      </c>
      <c r="T188" s="21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8" t="s">
        <v>188</v>
      </c>
      <c r="AT188" s="218" t="s">
        <v>278</v>
      </c>
      <c r="AU188" s="218" t="s">
        <v>85</v>
      </c>
      <c r="AY188" s="18" t="s">
        <v>131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8" t="s">
        <v>83</v>
      </c>
      <c r="BK188" s="219">
        <f>ROUND(I188*H188,2)</f>
        <v>0</v>
      </c>
      <c r="BL188" s="18" t="s">
        <v>137</v>
      </c>
      <c r="BM188" s="218" t="s">
        <v>297</v>
      </c>
    </row>
    <row r="189" s="2" customFormat="1" ht="33" customHeight="1">
      <c r="A189" s="39"/>
      <c r="B189" s="40"/>
      <c r="C189" s="206" t="s">
        <v>298</v>
      </c>
      <c r="D189" s="206" t="s">
        <v>133</v>
      </c>
      <c r="E189" s="207" t="s">
        <v>299</v>
      </c>
      <c r="F189" s="208" t="s">
        <v>300</v>
      </c>
      <c r="G189" s="209" t="s">
        <v>291</v>
      </c>
      <c r="H189" s="210">
        <v>1</v>
      </c>
      <c r="I189" s="211"/>
      <c r="J189" s="212">
        <f>ROUND(I189*H189,2)</f>
        <v>0</v>
      </c>
      <c r="K189" s="213"/>
      <c r="L189" s="45"/>
      <c r="M189" s="214" t="s">
        <v>19</v>
      </c>
      <c r="N189" s="215" t="s">
        <v>46</v>
      </c>
      <c r="O189" s="85"/>
      <c r="P189" s="216">
        <f>O189*H189</f>
        <v>0</v>
      </c>
      <c r="Q189" s="216">
        <v>0.087419999999999998</v>
      </c>
      <c r="R189" s="216">
        <f>Q189*H189</f>
        <v>0.087419999999999998</v>
      </c>
      <c r="S189" s="216">
        <v>0</v>
      </c>
      <c r="T189" s="21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8" t="s">
        <v>137</v>
      </c>
      <c r="AT189" s="218" t="s">
        <v>133</v>
      </c>
      <c r="AU189" s="218" t="s">
        <v>85</v>
      </c>
      <c r="AY189" s="18" t="s">
        <v>131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8" t="s">
        <v>83</v>
      </c>
      <c r="BK189" s="219">
        <f>ROUND(I189*H189,2)</f>
        <v>0</v>
      </c>
      <c r="BL189" s="18" t="s">
        <v>137</v>
      </c>
      <c r="BM189" s="218" t="s">
        <v>301</v>
      </c>
    </row>
    <row r="190" s="2" customFormat="1">
      <c r="A190" s="39"/>
      <c r="B190" s="40"/>
      <c r="C190" s="41"/>
      <c r="D190" s="220" t="s">
        <v>139</v>
      </c>
      <c r="E190" s="41"/>
      <c r="F190" s="221" t="s">
        <v>302</v>
      </c>
      <c r="G190" s="41"/>
      <c r="H190" s="41"/>
      <c r="I190" s="222"/>
      <c r="J190" s="41"/>
      <c r="K190" s="41"/>
      <c r="L190" s="45"/>
      <c r="M190" s="223"/>
      <c r="N190" s="224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85</v>
      </c>
    </row>
    <row r="191" s="2" customFormat="1" ht="24.15" customHeight="1">
      <c r="A191" s="39"/>
      <c r="B191" s="40"/>
      <c r="C191" s="258" t="s">
        <v>303</v>
      </c>
      <c r="D191" s="258" t="s">
        <v>278</v>
      </c>
      <c r="E191" s="259" t="s">
        <v>304</v>
      </c>
      <c r="F191" s="260" t="s">
        <v>305</v>
      </c>
      <c r="G191" s="261" t="s">
        <v>291</v>
      </c>
      <c r="H191" s="262">
        <v>1</v>
      </c>
      <c r="I191" s="263"/>
      <c r="J191" s="264">
        <f>ROUND(I191*H191,2)</f>
        <v>0</v>
      </c>
      <c r="K191" s="265"/>
      <c r="L191" s="266"/>
      <c r="M191" s="267" t="s">
        <v>19</v>
      </c>
      <c r="N191" s="268" t="s">
        <v>46</v>
      </c>
      <c r="O191" s="85"/>
      <c r="P191" s="216">
        <f>O191*H191</f>
        <v>0</v>
      </c>
      <c r="Q191" s="216">
        <v>0.081000000000000003</v>
      </c>
      <c r="R191" s="216">
        <f>Q191*H191</f>
        <v>0.081000000000000003</v>
      </c>
      <c r="S191" s="216">
        <v>0</v>
      </c>
      <c r="T191" s="21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8" t="s">
        <v>188</v>
      </c>
      <c r="AT191" s="218" t="s">
        <v>278</v>
      </c>
      <c r="AU191" s="218" t="s">
        <v>85</v>
      </c>
      <c r="AY191" s="18" t="s">
        <v>131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8" t="s">
        <v>83</v>
      </c>
      <c r="BK191" s="219">
        <f>ROUND(I191*H191,2)</f>
        <v>0</v>
      </c>
      <c r="BL191" s="18" t="s">
        <v>137</v>
      </c>
      <c r="BM191" s="218" t="s">
        <v>306</v>
      </c>
    </row>
    <row r="192" s="2" customFormat="1" ht="49.05" customHeight="1">
      <c r="A192" s="39"/>
      <c r="B192" s="40"/>
      <c r="C192" s="206" t="s">
        <v>307</v>
      </c>
      <c r="D192" s="206" t="s">
        <v>133</v>
      </c>
      <c r="E192" s="207" t="s">
        <v>308</v>
      </c>
      <c r="F192" s="208" t="s">
        <v>309</v>
      </c>
      <c r="G192" s="209" t="s">
        <v>207</v>
      </c>
      <c r="H192" s="210">
        <v>0.13200000000000001</v>
      </c>
      <c r="I192" s="211"/>
      <c r="J192" s="212">
        <f>ROUND(I192*H192,2)</f>
        <v>0</v>
      </c>
      <c r="K192" s="213"/>
      <c r="L192" s="45"/>
      <c r="M192" s="214" t="s">
        <v>19</v>
      </c>
      <c r="N192" s="215" t="s">
        <v>46</v>
      </c>
      <c r="O192" s="85"/>
      <c r="P192" s="216">
        <f>O192*H192</f>
        <v>0</v>
      </c>
      <c r="Q192" s="216">
        <v>2.3010199999999998</v>
      </c>
      <c r="R192" s="216">
        <f>Q192*H192</f>
        <v>0.30373464</v>
      </c>
      <c r="S192" s="216">
        <v>0</v>
      </c>
      <c r="T192" s="21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8" t="s">
        <v>137</v>
      </c>
      <c r="AT192" s="218" t="s">
        <v>133</v>
      </c>
      <c r="AU192" s="218" t="s">
        <v>85</v>
      </c>
      <c r="AY192" s="18" t="s">
        <v>131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8" t="s">
        <v>83</v>
      </c>
      <c r="BK192" s="219">
        <f>ROUND(I192*H192,2)</f>
        <v>0</v>
      </c>
      <c r="BL192" s="18" t="s">
        <v>137</v>
      </c>
      <c r="BM192" s="218" t="s">
        <v>310</v>
      </c>
    </row>
    <row r="193" s="2" customFormat="1">
      <c r="A193" s="39"/>
      <c r="B193" s="40"/>
      <c r="C193" s="41"/>
      <c r="D193" s="220" t="s">
        <v>139</v>
      </c>
      <c r="E193" s="41"/>
      <c r="F193" s="221" t="s">
        <v>311</v>
      </c>
      <c r="G193" s="41"/>
      <c r="H193" s="41"/>
      <c r="I193" s="222"/>
      <c r="J193" s="41"/>
      <c r="K193" s="41"/>
      <c r="L193" s="45"/>
      <c r="M193" s="223"/>
      <c r="N193" s="224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139</v>
      </c>
      <c r="AU193" s="18" t="s">
        <v>85</v>
      </c>
    </row>
    <row r="194" s="14" customFormat="1">
      <c r="A194" s="14"/>
      <c r="B194" s="236"/>
      <c r="C194" s="237"/>
      <c r="D194" s="227" t="s">
        <v>141</v>
      </c>
      <c r="E194" s="238" t="s">
        <v>19</v>
      </c>
      <c r="F194" s="239" t="s">
        <v>312</v>
      </c>
      <c r="G194" s="237"/>
      <c r="H194" s="240">
        <v>0.13200000000000001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141</v>
      </c>
      <c r="AU194" s="246" t="s">
        <v>85</v>
      </c>
      <c r="AV194" s="14" t="s">
        <v>85</v>
      </c>
      <c r="AW194" s="14" t="s">
        <v>36</v>
      </c>
      <c r="AX194" s="14" t="s">
        <v>83</v>
      </c>
      <c r="AY194" s="246" t="s">
        <v>131</v>
      </c>
    </row>
    <row r="195" s="2" customFormat="1" ht="33" customHeight="1">
      <c r="A195" s="39"/>
      <c r="B195" s="40"/>
      <c r="C195" s="206" t="s">
        <v>313</v>
      </c>
      <c r="D195" s="206" t="s">
        <v>133</v>
      </c>
      <c r="E195" s="207" t="s">
        <v>314</v>
      </c>
      <c r="F195" s="208" t="s">
        <v>315</v>
      </c>
      <c r="G195" s="209" t="s">
        <v>207</v>
      </c>
      <c r="H195" s="210">
        <v>0.25</v>
      </c>
      <c r="I195" s="211"/>
      <c r="J195" s="212">
        <f>ROUND(I195*H195,2)</f>
        <v>0</v>
      </c>
      <c r="K195" s="213"/>
      <c r="L195" s="45"/>
      <c r="M195" s="214" t="s">
        <v>19</v>
      </c>
      <c r="N195" s="215" t="s">
        <v>46</v>
      </c>
      <c r="O195" s="85"/>
      <c r="P195" s="216">
        <f>O195*H195</f>
        <v>0</v>
      </c>
      <c r="Q195" s="216">
        <v>0</v>
      </c>
      <c r="R195" s="216">
        <f>Q195*H195</f>
        <v>0</v>
      </c>
      <c r="S195" s="216">
        <v>1.5600000000000001</v>
      </c>
      <c r="T195" s="217">
        <f>S195*H195</f>
        <v>0.39000000000000001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8" t="s">
        <v>137</v>
      </c>
      <c r="AT195" s="218" t="s">
        <v>133</v>
      </c>
      <c r="AU195" s="218" t="s">
        <v>85</v>
      </c>
      <c r="AY195" s="18" t="s">
        <v>131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8" t="s">
        <v>83</v>
      </c>
      <c r="BK195" s="219">
        <f>ROUND(I195*H195,2)</f>
        <v>0</v>
      </c>
      <c r="BL195" s="18" t="s">
        <v>137</v>
      </c>
      <c r="BM195" s="218" t="s">
        <v>316</v>
      </c>
    </row>
    <row r="196" s="2" customFormat="1">
      <c r="A196" s="39"/>
      <c r="B196" s="40"/>
      <c r="C196" s="41"/>
      <c r="D196" s="220" t="s">
        <v>139</v>
      </c>
      <c r="E196" s="41"/>
      <c r="F196" s="221" t="s">
        <v>317</v>
      </c>
      <c r="G196" s="41"/>
      <c r="H196" s="41"/>
      <c r="I196" s="222"/>
      <c r="J196" s="41"/>
      <c r="K196" s="41"/>
      <c r="L196" s="45"/>
      <c r="M196" s="223"/>
      <c r="N196" s="224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139</v>
      </c>
      <c r="AU196" s="18" t="s">
        <v>85</v>
      </c>
    </row>
    <row r="197" s="2" customFormat="1" ht="33" customHeight="1">
      <c r="A197" s="39"/>
      <c r="B197" s="40"/>
      <c r="C197" s="206" t="s">
        <v>318</v>
      </c>
      <c r="D197" s="206" t="s">
        <v>133</v>
      </c>
      <c r="E197" s="207" t="s">
        <v>319</v>
      </c>
      <c r="F197" s="208" t="s">
        <v>320</v>
      </c>
      <c r="G197" s="209" t="s">
        <v>207</v>
      </c>
      <c r="H197" s="210">
        <v>0.29999999999999999</v>
      </c>
      <c r="I197" s="211"/>
      <c r="J197" s="212">
        <f>ROUND(I197*H197,2)</f>
        <v>0</v>
      </c>
      <c r="K197" s="213"/>
      <c r="L197" s="45"/>
      <c r="M197" s="214" t="s">
        <v>19</v>
      </c>
      <c r="N197" s="215" t="s">
        <v>46</v>
      </c>
      <c r="O197" s="85"/>
      <c r="P197" s="216">
        <f>O197*H197</f>
        <v>0</v>
      </c>
      <c r="Q197" s="216">
        <v>0</v>
      </c>
      <c r="R197" s="216">
        <f>Q197*H197</f>
        <v>0</v>
      </c>
      <c r="S197" s="216">
        <v>1.9199999999999999</v>
      </c>
      <c r="T197" s="217">
        <f>S197*H197</f>
        <v>0.57599999999999996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8" t="s">
        <v>137</v>
      </c>
      <c r="AT197" s="218" t="s">
        <v>133</v>
      </c>
      <c r="AU197" s="218" t="s">
        <v>85</v>
      </c>
      <c r="AY197" s="18" t="s">
        <v>131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8" t="s">
        <v>83</v>
      </c>
      <c r="BK197" s="219">
        <f>ROUND(I197*H197,2)</f>
        <v>0</v>
      </c>
      <c r="BL197" s="18" t="s">
        <v>137</v>
      </c>
      <c r="BM197" s="218" t="s">
        <v>321</v>
      </c>
    </row>
    <row r="198" s="2" customFormat="1">
      <c r="A198" s="39"/>
      <c r="B198" s="40"/>
      <c r="C198" s="41"/>
      <c r="D198" s="220" t="s">
        <v>139</v>
      </c>
      <c r="E198" s="41"/>
      <c r="F198" s="221" t="s">
        <v>322</v>
      </c>
      <c r="G198" s="41"/>
      <c r="H198" s="41"/>
      <c r="I198" s="222"/>
      <c r="J198" s="41"/>
      <c r="K198" s="41"/>
      <c r="L198" s="45"/>
      <c r="M198" s="223"/>
      <c r="N198" s="224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139</v>
      </c>
      <c r="AU198" s="18" t="s">
        <v>85</v>
      </c>
    </row>
    <row r="199" s="2" customFormat="1" ht="24.15" customHeight="1">
      <c r="A199" s="39"/>
      <c r="B199" s="40"/>
      <c r="C199" s="206" t="s">
        <v>323</v>
      </c>
      <c r="D199" s="206" t="s">
        <v>133</v>
      </c>
      <c r="E199" s="207" t="s">
        <v>324</v>
      </c>
      <c r="F199" s="208" t="s">
        <v>325</v>
      </c>
      <c r="G199" s="209" t="s">
        <v>207</v>
      </c>
      <c r="H199" s="210">
        <v>0.40000000000000002</v>
      </c>
      <c r="I199" s="211"/>
      <c r="J199" s="212">
        <f>ROUND(I199*H199,2)</f>
        <v>0</v>
      </c>
      <c r="K199" s="213"/>
      <c r="L199" s="45"/>
      <c r="M199" s="214" t="s">
        <v>19</v>
      </c>
      <c r="N199" s="215" t="s">
        <v>46</v>
      </c>
      <c r="O199" s="85"/>
      <c r="P199" s="216">
        <f>O199*H199</f>
        <v>0</v>
      </c>
      <c r="Q199" s="216">
        <v>0</v>
      </c>
      <c r="R199" s="216">
        <f>Q199*H199</f>
        <v>0</v>
      </c>
      <c r="S199" s="216">
        <v>1.9199999999999999</v>
      </c>
      <c r="T199" s="217">
        <f>S199*H199</f>
        <v>0.76800000000000002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8" t="s">
        <v>137</v>
      </c>
      <c r="AT199" s="218" t="s">
        <v>133</v>
      </c>
      <c r="AU199" s="218" t="s">
        <v>85</v>
      </c>
      <c r="AY199" s="18" t="s">
        <v>131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8" t="s">
        <v>83</v>
      </c>
      <c r="BK199" s="219">
        <f>ROUND(I199*H199,2)</f>
        <v>0</v>
      </c>
      <c r="BL199" s="18" t="s">
        <v>137</v>
      </c>
      <c r="BM199" s="218" t="s">
        <v>326</v>
      </c>
    </row>
    <row r="200" s="2" customFormat="1" ht="24.15" customHeight="1">
      <c r="A200" s="39"/>
      <c r="B200" s="40"/>
      <c r="C200" s="206" t="s">
        <v>327</v>
      </c>
      <c r="D200" s="206" t="s">
        <v>133</v>
      </c>
      <c r="E200" s="207" t="s">
        <v>328</v>
      </c>
      <c r="F200" s="208" t="s">
        <v>329</v>
      </c>
      <c r="G200" s="209" t="s">
        <v>291</v>
      </c>
      <c r="H200" s="210">
        <v>1</v>
      </c>
      <c r="I200" s="211"/>
      <c r="J200" s="212">
        <f>ROUND(I200*H200,2)</f>
        <v>0</v>
      </c>
      <c r="K200" s="213"/>
      <c r="L200" s="45"/>
      <c r="M200" s="214" t="s">
        <v>19</v>
      </c>
      <c r="N200" s="215" t="s">
        <v>46</v>
      </c>
      <c r="O200" s="85"/>
      <c r="P200" s="216">
        <f>O200*H200</f>
        <v>0</v>
      </c>
      <c r="Q200" s="216">
        <v>0.0097310000000000001</v>
      </c>
      <c r="R200" s="216">
        <f>Q200*H200</f>
        <v>0.0097310000000000001</v>
      </c>
      <c r="S200" s="216">
        <v>0</v>
      </c>
      <c r="T200" s="21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8" t="s">
        <v>137</v>
      </c>
      <c r="AT200" s="218" t="s">
        <v>133</v>
      </c>
      <c r="AU200" s="218" t="s">
        <v>85</v>
      </c>
      <c r="AY200" s="18" t="s">
        <v>131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8" t="s">
        <v>83</v>
      </c>
      <c r="BK200" s="219">
        <f>ROUND(I200*H200,2)</f>
        <v>0</v>
      </c>
      <c r="BL200" s="18" t="s">
        <v>137</v>
      </c>
      <c r="BM200" s="218" t="s">
        <v>330</v>
      </c>
    </row>
    <row r="201" s="2" customFormat="1">
      <c r="A201" s="39"/>
      <c r="B201" s="40"/>
      <c r="C201" s="41"/>
      <c r="D201" s="220" t="s">
        <v>139</v>
      </c>
      <c r="E201" s="41"/>
      <c r="F201" s="221" t="s">
        <v>331</v>
      </c>
      <c r="G201" s="41"/>
      <c r="H201" s="41"/>
      <c r="I201" s="222"/>
      <c r="J201" s="41"/>
      <c r="K201" s="41"/>
      <c r="L201" s="45"/>
      <c r="M201" s="223"/>
      <c r="N201" s="224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139</v>
      </c>
      <c r="AU201" s="18" t="s">
        <v>85</v>
      </c>
    </row>
    <row r="202" s="2" customFormat="1" ht="16.5" customHeight="1">
      <c r="A202" s="39"/>
      <c r="B202" s="40"/>
      <c r="C202" s="258" t="s">
        <v>332</v>
      </c>
      <c r="D202" s="258" t="s">
        <v>278</v>
      </c>
      <c r="E202" s="259" t="s">
        <v>333</v>
      </c>
      <c r="F202" s="260" t="s">
        <v>334</v>
      </c>
      <c r="G202" s="261" t="s">
        <v>291</v>
      </c>
      <c r="H202" s="262">
        <v>1</v>
      </c>
      <c r="I202" s="263"/>
      <c r="J202" s="264">
        <f>ROUND(I202*H202,2)</f>
        <v>0</v>
      </c>
      <c r="K202" s="265"/>
      <c r="L202" s="266"/>
      <c r="M202" s="267" t="s">
        <v>19</v>
      </c>
      <c r="N202" s="268" t="s">
        <v>46</v>
      </c>
      <c r="O202" s="85"/>
      <c r="P202" s="216">
        <f>O202*H202</f>
        <v>0</v>
      </c>
      <c r="Q202" s="216">
        <v>0.44900000000000001</v>
      </c>
      <c r="R202" s="216">
        <f>Q202*H202</f>
        <v>0.44900000000000001</v>
      </c>
      <c r="S202" s="216">
        <v>0</v>
      </c>
      <c r="T202" s="21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8" t="s">
        <v>188</v>
      </c>
      <c r="AT202" s="218" t="s">
        <v>278</v>
      </c>
      <c r="AU202" s="218" t="s">
        <v>85</v>
      </c>
      <c r="AY202" s="18" t="s">
        <v>131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8" t="s">
        <v>83</v>
      </c>
      <c r="BK202" s="219">
        <f>ROUND(I202*H202,2)</f>
        <v>0</v>
      </c>
      <c r="BL202" s="18" t="s">
        <v>137</v>
      </c>
      <c r="BM202" s="218" t="s">
        <v>335</v>
      </c>
    </row>
    <row r="203" s="2" customFormat="1">
      <c r="A203" s="39"/>
      <c r="B203" s="40"/>
      <c r="C203" s="41"/>
      <c r="D203" s="227" t="s">
        <v>336</v>
      </c>
      <c r="E203" s="41"/>
      <c r="F203" s="269" t="s">
        <v>337</v>
      </c>
      <c r="G203" s="41"/>
      <c r="H203" s="41"/>
      <c r="I203" s="222"/>
      <c r="J203" s="41"/>
      <c r="K203" s="41"/>
      <c r="L203" s="45"/>
      <c r="M203" s="223"/>
      <c r="N203" s="224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336</v>
      </c>
      <c r="AU203" s="18" t="s">
        <v>85</v>
      </c>
    </row>
    <row r="204" s="2" customFormat="1" ht="24.15" customHeight="1">
      <c r="A204" s="39"/>
      <c r="B204" s="40"/>
      <c r="C204" s="206" t="s">
        <v>338</v>
      </c>
      <c r="D204" s="206" t="s">
        <v>133</v>
      </c>
      <c r="E204" s="207" t="s">
        <v>339</v>
      </c>
      <c r="F204" s="208" t="s">
        <v>340</v>
      </c>
      <c r="G204" s="209" t="s">
        <v>291</v>
      </c>
      <c r="H204" s="210">
        <v>1</v>
      </c>
      <c r="I204" s="211"/>
      <c r="J204" s="212">
        <f>ROUND(I204*H204,2)</f>
        <v>0</v>
      </c>
      <c r="K204" s="213"/>
      <c r="L204" s="45"/>
      <c r="M204" s="214" t="s">
        <v>19</v>
      </c>
      <c r="N204" s="215" t="s">
        <v>46</v>
      </c>
      <c r="O204" s="85"/>
      <c r="P204" s="216">
        <f>O204*H204</f>
        <v>0</v>
      </c>
      <c r="Q204" s="216">
        <v>0.12422</v>
      </c>
      <c r="R204" s="216">
        <f>Q204*H204</f>
        <v>0.12422</v>
      </c>
      <c r="S204" s="216">
        <v>0</v>
      </c>
      <c r="T204" s="21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8" t="s">
        <v>137</v>
      </c>
      <c r="AT204" s="218" t="s">
        <v>133</v>
      </c>
      <c r="AU204" s="218" t="s">
        <v>85</v>
      </c>
      <c r="AY204" s="18" t="s">
        <v>131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8" t="s">
        <v>83</v>
      </c>
      <c r="BK204" s="219">
        <f>ROUND(I204*H204,2)</f>
        <v>0</v>
      </c>
      <c r="BL204" s="18" t="s">
        <v>137</v>
      </c>
      <c r="BM204" s="218" t="s">
        <v>341</v>
      </c>
    </row>
    <row r="205" s="2" customFormat="1">
      <c r="A205" s="39"/>
      <c r="B205" s="40"/>
      <c r="C205" s="41"/>
      <c r="D205" s="220" t="s">
        <v>139</v>
      </c>
      <c r="E205" s="41"/>
      <c r="F205" s="221" t="s">
        <v>342</v>
      </c>
      <c r="G205" s="41"/>
      <c r="H205" s="41"/>
      <c r="I205" s="222"/>
      <c r="J205" s="41"/>
      <c r="K205" s="41"/>
      <c r="L205" s="45"/>
      <c r="M205" s="223"/>
      <c r="N205" s="22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139</v>
      </c>
      <c r="AU205" s="18" t="s">
        <v>85</v>
      </c>
    </row>
    <row r="206" s="2" customFormat="1" ht="21.75" customHeight="1">
      <c r="A206" s="39"/>
      <c r="B206" s="40"/>
      <c r="C206" s="258" t="s">
        <v>343</v>
      </c>
      <c r="D206" s="258" t="s">
        <v>278</v>
      </c>
      <c r="E206" s="259" t="s">
        <v>344</v>
      </c>
      <c r="F206" s="260" t="s">
        <v>345</v>
      </c>
      <c r="G206" s="261" t="s">
        <v>291</v>
      </c>
      <c r="H206" s="262">
        <v>1</v>
      </c>
      <c r="I206" s="263"/>
      <c r="J206" s="264">
        <f>ROUND(I206*H206,2)</f>
        <v>0</v>
      </c>
      <c r="K206" s="265"/>
      <c r="L206" s="266"/>
      <c r="M206" s="267" t="s">
        <v>19</v>
      </c>
      <c r="N206" s="268" t="s">
        <v>46</v>
      </c>
      <c r="O206" s="85"/>
      <c r="P206" s="216">
        <f>O206*H206</f>
        <v>0</v>
      </c>
      <c r="Q206" s="216">
        <v>0.067000000000000004</v>
      </c>
      <c r="R206" s="216">
        <f>Q206*H206</f>
        <v>0.067000000000000004</v>
      </c>
      <c r="S206" s="216">
        <v>0</v>
      </c>
      <c r="T206" s="21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8" t="s">
        <v>188</v>
      </c>
      <c r="AT206" s="218" t="s">
        <v>278</v>
      </c>
      <c r="AU206" s="218" t="s">
        <v>85</v>
      </c>
      <c r="AY206" s="18" t="s">
        <v>131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8" t="s">
        <v>83</v>
      </c>
      <c r="BK206" s="219">
        <f>ROUND(I206*H206,2)</f>
        <v>0</v>
      </c>
      <c r="BL206" s="18" t="s">
        <v>137</v>
      </c>
      <c r="BM206" s="218" t="s">
        <v>346</v>
      </c>
    </row>
    <row r="207" s="2" customFormat="1" ht="24.15" customHeight="1">
      <c r="A207" s="39"/>
      <c r="B207" s="40"/>
      <c r="C207" s="206" t="s">
        <v>347</v>
      </c>
      <c r="D207" s="206" t="s">
        <v>133</v>
      </c>
      <c r="E207" s="207" t="s">
        <v>348</v>
      </c>
      <c r="F207" s="208" t="s">
        <v>349</v>
      </c>
      <c r="G207" s="209" t="s">
        <v>291</v>
      </c>
      <c r="H207" s="210">
        <v>1</v>
      </c>
      <c r="I207" s="211"/>
      <c r="J207" s="212">
        <f>ROUND(I207*H207,2)</f>
        <v>0</v>
      </c>
      <c r="K207" s="213"/>
      <c r="L207" s="45"/>
      <c r="M207" s="214" t="s">
        <v>19</v>
      </c>
      <c r="N207" s="215" t="s">
        <v>46</v>
      </c>
      <c r="O207" s="85"/>
      <c r="P207" s="216">
        <f>O207*H207</f>
        <v>0</v>
      </c>
      <c r="Q207" s="216">
        <v>0.02972</v>
      </c>
      <c r="R207" s="216">
        <f>Q207*H207</f>
        <v>0.02972</v>
      </c>
      <c r="S207" s="216">
        <v>0</v>
      </c>
      <c r="T207" s="21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8" t="s">
        <v>137</v>
      </c>
      <c r="AT207" s="218" t="s">
        <v>133</v>
      </c>
      <c r="AU207" s="218" t="s">
        <v>85</v>
      </c>
      <c r="AY207" s="18" t="s">
        <v>131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8" t="s">
        <v>83</v>
      </c>
      <c r="BK207" s="219">
        <f>ROUND(I207*H207,2)</f>
        <v>0</v>
      </c>
      <c r="BL207" s="18" t="s">
        <v>137</v>
      </c>
      <c r="BM207" s="218" t="s">
        <v>350</v>
      </c>
    </row>
    <row r="208" s="2" customFormat="1">
      <c r="A208" s="39"/>
      <c r="B208" s="40"/>
      <c r="C208" s="41"/>
      <c r="D208" s="220" t="s">
        <v>139</v>
      </c>
      <c r="E208" s="41"/>
      <c r="F208" s="221" t="s">
        <v>351</v>
      </c>
      <c r="G208" s="41"/>
      <c r="H208" s="41"/>
      <c r="I208" s="222"/>
      <c r="J208" s="41"/>
      <c r="K208" s="41"/>
      <c r="L208" s="45"/>
      <c r="M208" s="223"/>
      <c r="N208" s="224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139</v>
      </c>
      <c r="AU208" s="18" t="s">
        <v>85</v>
      </c>
    </row>
    <row r="209" s="2" customFormat="1" ht="24.15" customHeight="1">
      <c r="A209" s="39"/>
      <c r="B209" s="40"/>
      <c r="C209" s="258" t="s">
        <v>352</v>
      </c>
      <c r="D209" s="258" t="s">
        <v>278</v>
      </c>
      <c r="E209" s="259" t="s">
        <v>353</v>
      </c>
      <c r="F209" s="260" t="s">
        <v>354</v>
      </c>
      <c r="G209" s="261" t="s">
        <v>291</v>
      </c>
      <c r="H209" s="262">
        <v>1</v>
      </c>
      <c r="I209" s="263"/>
      <c r="J209" s="264">
        <f>ROUND(I209*H209,2)</f>
        <v>0</v>
      </c>
      <c r="K209" s="265"/>
      <c r="L209" s="266"/>
      <c r="M209" s="267" t="s">
        <v>19</v>
      </c>
      <c r="N209" s="268" t="s">
        <v>46</v>
      </c>
      <c r="O209" s="85"/>
      <c r="P209" s="216">
        <f>O209*H209</f>
        <v>0</v>
      </c>
      <c r="Q209" s="216">
        <v>0.040000000000000001</v>
      </c>
      <c r="R209" s="216">
        <f>Q209*H209</f>
        <v>0.040000000000000001</v>
      </c>
      <c r="S209" s="216">
        <v>0</v>
      </c>
      <c r="T209" s="21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8" t="s">
        <v>188</v>
      </c>
      <c r="AT209" s="218" t="s">
        <v>278</v>
      </c>
      <c r="AU209" s="218" t="s">
        <v>85</v>
      </c>
      <c r="AY209" s="18" t="s">
        <v>131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8" t="s">
        <v>83</v>
      </c>
      <c r="BK209" s="219">
        <f>ROUND(I209*H209,2)</f>
        <v>0</v>
      </c>
      <c r="BL209" s="18" t="s">
        <v>137</v>
      </c>
      <c r="BM209" s="218" t="s">
        <v>355</v>
      </c>
    </row>
    <row r="210" s="2" customFormat="1" ht="24.15" customHeight="1">
      <c r="A210" s="39"/>
      <c r="B210" s="40"/>
      <c r="C210" s="206" t="s">
        <v>356</v>
      </c>
      <c r="D210" s="206" t="s">
        <v>133</v>
      </c>
      <c r="E210" s="207" t="s">
        <v>357</v>
      </c>
      <c r="F210" s="208" t="s">
        <v>358</v>
      </c>
      <c r="G210" s="209" t="s">
        <v>291</v>
      </c>
      <c r="H210" s="210">
        <v>1</v>
      </c>
      <c r="I210" s="211"/>
      <c r="J210" s="212">
        <f>ROUND(I210*H210,2)</f>
        <v>0</v>
      </c>
      <c r="K210" s="213"/>
      <c r="L210" s="45"/>
      <c r="M210" s="214" t="s">
        <v>19</v>
      </c>
      <c r="N210" s="215" t="s">
        <v>46</v>
      </c>
      <c r="O210" s="85"/>
      <c r="P210" s="216">
        <f>O210*H210</f>
        <v>0</v>
      </c>
      <c r="Q210" s="216">
        <v>0.02972</v>
      </c>
      <c r="R210" s="216">
        <f>Q210*H210</f>
        <v>0.02972</v>
      </c>
      <c r="S210" s="216">
        <v>0</v>
      </c>
      <c r="T210" s="21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8" t="s">
        <v>137</v>
      </c>
      <c r="AT210" s="218" t="s">
        <v>133</v>
      </c>
      <c r="AU210" s="218" t="s">
        <v>85</v>
      </c>
      <c r="AY210" s="18" t="s">
        <v>131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8" t="s">
        <v>83</v>
      </c>
      <c r="BK210" s="219">
        <f>ROUND(I210*H210,2)</f>
        <v>0</v>
      </c>
      <c r="BL210" s="18" t="s">
        <v>137</v>
      </c>
      <c r="BM210" s="218" t="s">
        <v>359</v>
      </c>
    </row>
    <row r="211" s="2" customFormat="1">
      <c r="A211" s="39"/>
      <c r="B211" s="40"/>
      <c r="C211" s="41"/>
      <c r="D211" s="220" t="s">
        <v>139</v>
      </c>
      <c r="E211" s="41"/>
      <c r="F211" s="221" t="s">
        <v>360</v>
      </c>
      <c r="G211" s="41"/>
      <c r="H211" s="41"/>
      <c r="I211" s="222"/>
      <c r="J211" s="41"/>
      <c r="K211" s="41"/>
      <c r="L211" s="45"/>
      <c r="M211" s="223"/>
      <c r="N211" s="224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139</v>
      </c>
      <c r="AU211" s="18" t="s">
        <v>85</v>
      </c>
    </row>
    <row r="212" s="2" customFormat="1" ht="24.15" customHeight="1">
      <c r="A212" s="39"/>
      <c r="B212" s="40"/>
      <c r="C212" s="258" t="s">
        <v>361</v>
      </c>
      <c r="D212" s="258" t="s">
        <v>278</v>
      </c>
      <c r="E212" s="259" t="s">
        <v>362</v>
      </c>
      <c r="F212" s="260" t="s">
        <v>363</v>
      </c>
      <c r="G212" s="261" t="s">
        <v>291</v>
      </c>
      <c r="H212" s="262">
        <v>1</v>
      </c>
      <c r="I212" s="263"/>
      <c r="J212" s="264">
        <f>ROUND(I212*H212,2)</f>
        <v>0</v>
      </c>
      <c r="K212" s="265"/>
      <c r="L212" s="266"/>
      <c r="M212" s="267" t="s">
        <v>19</v>
      </c>
      <c r="N212" s="268" t="s">
        <v>46</v>
      </c>
      <c r="O212" s="85"/>
      <c r="P212" s="216">
        <f>O212*H212</f>
        <v>0</v>
      </c>
      <c r="Q212" s="216">
        <v>0.057000000000000002</v>
      </c>
      <c r="R212" s="216">
        <f>Q212*H212</f>
        <v>0.057000000000000002</v>
      </c>
      <c r="S212" s="216">
        <v>0</v>
      </c>
      <c r="T212" s="21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8" t="s">
        <v>188</v>
      </c>
      <c r="AT212" s="218" t="s">
        <v>278</v>
      </c>
      <c r="AU212" s="218" t="s">
        <v>85</v>
      </c>
      <c r="AY212" s="18" t="s">
        <v>131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8" t="s">
        <v>83</v>
      </c>
      <c r="BK212" s="219">
        <f>ROUND(I212*H212,2)</f>
        <v>0</v>
      </c>
      <c r="BL212" s="18" t="s">
        <v>137</v>
      </c>
      <c r="BM212" s="218" t="s">
        <v>364</v>
      </c>
    </row>
    <row r="213" s="2" customFormat="1" ht="24.15" customHeight="1">
      <c r="A213" s="39"/>
      <c r="B213" s="40"/>
      <c r="C213" s="206" t="s">
        <v>365</v>
      </c>
      <c r="D213" s="206" t="s">
        <v>133</v>
      </c>
      <c r="E213" s="207" t="s">
        <v>366</v>
      </c>
      <c r="F213" s="208" t="s">
        <v>367</v>
      </c>
      <c r="G213" s="209" t="s">
        <v>291</v>
      </c>
      <c r="H213" s="210">
        <v>1</v>
      </c>
      <c r="I213" s="211"/>
      <c r="J213" s="212">
        <f>ROUND(I213*H213,2)</f>
        <v>0</v>
      </c>
      <c r="K213" s="213"/>
      <c r="L213" s="45"/>
      <c r="M213" s="214" t="s">
        <v>19</v>
      </c>
      <c r="N213" s="215" t="s">
        <v>46</v>
      </c>
      <c r="O213" s="85"/>
      <c r="P213" s="216">
        <f>O213*H213</f>
        <v>0</v>
      </c>
      <c r="Q213" s="216">
        <v>0.02972</v>
      </c>
      <c r="R213" s="216">
        <f>Q213*H213</f>
        <v>0.02972</v>
      </c>
      <c r="S213" s="216">
        <v>0</v>
      </c>
      <c r="T213" s="21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8" t="s">
        <v>137</v>
      </c>
      <c r="AT213" s="218" t="s">
        <v>133</v>
      </c>
      <c r="AU213" s="218" t="s">
        <v>85</v>
      </c>
      <c r="AY213" s="18" t="s">
        <v>131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8" t="s">
        <v>83</v>
      </c>
      <c r="BK213" s="219">
        <f>ROUND(I213*H213,2)</f>
        <v>0</v>
      </c>
      <c r="BL213" s="18" t="s">
        <v>137</v>
      </c>
      <c r="BM213" s="218" t="s">
        <v>368</v>
      </c>
    </row>
    <row r="214" s="2" customFormat="1">
      <c r="A214" s="39"/>
      <c r="B214" s="40"/>
      <c r="C214" s="41"/>
      <c r="D214" s="220" t="s">
        <v>139</v>
      </c>
      <c r="E214" s="41"/>
      <c r="F214" s="221" t="s">
        <v>369</v>
      </c>
      <c r="G214" s="41"/>
      <c r="H214" s="41"/>
      <c r="I214" s="222"/>
      <c r="J214" s="41"/>
      <c r="K214" s="41"/>
      <c r="L214" s="45"/>
      <c r="M214" s="223"/>
      <c r="N214" s="224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139</v>
      </c>
      <c r="AU214" s="18" t="s">
        <v>85</v>
      </c>
    </row>
    <row r="215" s="2" customFormat="1" ht="33" customHeight="1">
      <c r="A215" s="39"/>
      <c r="B215" s="40"/>
      <c r="C215" s="258" t="s">
        <v>370</v>
      </c>
      <c r="D215" s="258" t="s">
        <v>278</v>
      </c>
      <c r="E215" s="259" t="s">
        <v>371</v>
      </c>
      <c r="F215" s="260" t="s">
        <v>372</v>
      </c>
      <c r="G215" s="261" t="s">
        <v>291</v>
      </c>
      <c r="H215" s="262">
        <v>1</v>
      </c>
      <c r="I215" s="263"/>
      <c r="J215" s="264">
        <f>ROUND(I215*H215,2)</f>
        <v>0</v>
      </c>
      <c r="K215" s="265"/>
      <c r="L215" s="266"/>
      <c r="M215" s="267" t="s">
        <v>19</v>
      </c>
      <c r="N215" s="268" t="s">
        <v>46</v>
      </c>
      <c r="O215" s="85"/>
      <c r="P215" s="216">
        <f>O215*H215</f>
        <v>0</v>
      </c>
      <c r="Q215" s="216">
        <v>0.29799999999999999</v>
      </c>
      <c r="R215" s="216">
        <f>Q215*H215</f>
        <v>0.29799999999999999</v>
      </c>
      <c r="S215" s="216">
        <v>0</v>
      </c>
      <c r="T215" s="21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8" t="s">
        <v>188</v>
      </c>
      <c r="AT215" s="218" t="s">
        <v>278</v>
      </c>
      <c r="AU215" s="218" t="s">
        <v>85</v>
      </c>
      <c r="AY215" s="18" t="s">
        <v>131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8" t="s">
        <v>83</v>
      </c>
      <c r="BK215" s="219">
        <f>ROUND(I215*H215,2)</f>
        <v>0</v>
      </c>
      <c r="BL215" s="18" t="s">
        <v>137</v>
      </c>
      <c r="BM215" s="218" t="s">
        <v>373</v>
      </c>
    </row>
    <row r="216" s="2" customFormat="1" ht="24.15" customHeight="1">
      <c r="A216" s="39"/>
      <c r="B216" s="40"/>
      <c r="C216" s="206" t="s">
        <v>374</v>
      </c>
      <c r="D216" s="206" t="s">
        <v>133</v>
      </c>
      <c r="E216" s="207" t="s">
        <v>375</v>
      </c>
      <c r="F216" s="208" t="s">
        <v>376</v>
      </c>
      <c r="G216" s="209" t="s">
        <v>291</v>
      </c>
      <c r="H216" s="210">
        <v>1</v>
      </c>
      <c r="I216" s="211"/>
      <c r="J216" s="212">
        <f>ROUND(I216*H216,2)</f>
        <v>0</v>
      </c>
      <c r="K216" s="213"/>
      <c r="L216" s="45"/>
      <c r="M216" s="214" t="s">
        <v>19</v>
      </c>
      <c r="N216" s="215" t="s">
        <v>46</v>
      </c>
      <c r="O216" s="85"/>
      <c r="P216" s="216">
        <f>O216*H216</f>
        <v>0</v>
      </c>
      <c r="Q216" s="216">
        <v>0</v>
      </c>
      <c r="R216" s="216">
        <f>Q216*H216</f>
        <v>0</v>
      </c>
      <c r="S216" s="216">
        <v>0.10000000000000001</v>
      </c>
      <c r="T216" s="217">
        <f>S216*H216</f>
        <v>0.10000000000000001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8" t="s">
        <v>137</v>
      </c>
      <c r="AT216" s="218" t="s">
        <v>133</v>
      </c>
      <c r="AU216" s="218" t="s">
        <v>85</v>
      </c>
      <c r="AY216" s="18" t="s">
        <v>131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8" t="s">
        <v>83</v>
      </c>
      <c r="BK216" s="219">
        <f>ROUND(I216*H216,2)</f>
        <v>0</v>
      </c>
      <c r="BL216" s="18" t="s">
        <v>137</v>
      </c>
      <c r="BM216" s="218" t="s">
        <v>377</v>
      </c>
    </row>
    <row r="217" s="2" customFormat="1">
      <c r="A217" s="39"/>
      <c r="B217" s="40"/>
      <c r="C217" s="41"/>
      <c r="D217" s="220" t="s">
        <v>139</v>
      </c>
      <c r="E217" s="41"/>
      <c r="F217" s="221" t="s">
        <v>378</v>
      </c>
      <c r="G217" s="41"/>
      <c r="H217" s="41"/>
      <c r="I217" s="222"/>
      <c r="J217" s="41"/>
      <c r="K217" s="41"/>
      <c r="L217" s="45"/>
      <c r="M217" s="223"/>
      <c r="N217" s="224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139</v>
      </c>
      <c r="AU217" s="18" t="s">
        <v>85</v>
      </c>
    </row>
    <row r="218" s="2" customFormat="1" ht="37.8" customHeight="1">
      <c r="A218" s="39"/>
      <c r="B218" s="40"/>
      <c r="C218" s="206" t="s">
        <v>379</v>
      </c>
      <c r="D218" s="206" t="s">
        <v>133</v>
      </c>
      <c r="E218" s="207" t="s">
        <v>380</v>
      </c>
      <c r="F218" s="208" t="s">
        <v>381</v>
      </c>
      <c r="G218" s="209" t="s">
        <v>291</v>
      </c>
      <c r="H218" s="210">
        <v>1</v>
      </c>
      <c r="I218" s="211"/>
      <c r="J218" s="212">
        <f>ROUND(I218*H218,2)</f>
        <v>0</v>
      </c>
      <c r="K218" s="213"/>
      <c r="L218" s="45"/>
      <c r="M218" s="214" t="s">
        <v>19</v>
      </c>
      <c r="N218" s="215" t="s">
        <v>46</v>
      </c>
      <c r="O218" s="85"/>
      <c r="P218" s="216">
        <f>O218*H218</f>
        <v>0</v>
      </c>
      <c r="Q218" s="216">
        <v>0.089999999999999997</v>
      </c>
      <c r="R218" s="216">
        <f>Q218*H218</f>
        <v>0.089999999999999997</v>
      </c>
      <c r="S218" s="216">
        <v>0</v>
      </c>
      <c r="T218" s="21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8" t="s">
        <v>137</v>
      </c>
      <c r="AT218" s="218" t="s">
        <v>133</v>
      </c>
      <c r="AU218" s="218" t="s">
        <v>85</v>
      </c>
      <c r="AY218" s="18" t="s">
        <v>131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8" t="s">
        <v>83</v>
      </c>
      <c r="BK218" s="219">
        <f>ROUND(I218*H218,2)</f>
        <v>0</v>
      </c>
      <c r="BL218" s="18" t="s">
        <v>137</v>
      </c>
      <c r="BM218" s="218" t="s">
        <v>382</v>
      </c>
    </row>
    <row r="219" s="2" customFormat="1">
      <c r="A219" s="39"/>
      <c r="B219" s="40"/>
      <c r="C219" s="41"/>
      <c r="D219" s="220" t="s">
        <v>139</v>
      </c>
      <c r="E219" s="41"/>
      <c r="F219" s="221" t="s">
        <v>383</v>
      </c>
      <c r="G219" s="41"/>
      <c r="H219" s="41"/>
      <c r="I219" s="222"/>
      <c r="J219" s="41"/>
      <c r="K219" s="41"/>
      <c r="L219" s="45"/>
      <c r="M219" s="223"/>
      <c r="N219" s="224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139</v>
      </c>
      <c r="AU219" s="18" t="s">
        <v>85</v>
      </c>
    </row>
    <row r="220" s="2" customFormat="1" ht="24.15" customHeight="1">
      <c r="A220" s="39"/>
      <c r="B220" s="40"/>
      <c r="C220" s="258" t="s">
        <v>384</v>
      </c>
      <c r="D220" s="258" t="s">
        <v>278</v>
      </c>
      <c r="E220" s="259" t="s">
        <v>385</v>
      </c>
      <c r="F220" s="260" t="s">
        <v>386</v>
      </c>
      <c r="G220" s="261" t="s">
        <v>291</v>
      </c>
      <c r="H220" s="262">
        <v>1</v>
      </c>
      <c r="I220" s="263"/>
      <c r="J220" s="264">
        <f>ROUND(I220*H220,2)</f>
        <v>0</v>
      </c>
      <c r="K220" s="265"/>
      <c r="L220" s="266"/>
      <c r="M220" s="267" t="s">
        <v>19</v>
      </c>
      <c r="N220" s="268" t="s">
        <v>46</v>
      </c>
      <c r="O220" s="85"/>
      <c r="P220" s="216">
        <f>O220*H220</f>
        <v>0</v>
      </c>
      <c r="Q220" s="216">
        <v>0.156</v>
      </c>
      <c r="R220" s="216">
        <f>Q220*H220</f>
        <v>0.156</v>
      </c>
      <c r="S220" s="216">
        <v>0</v>
      </c>
      <c r="T220" s="21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8" t="s">
        <v>188</v>
      </c>
      <c r="AT220" s="218" t="s">
        <v>278</v>
      </c>
      <c r="AU220" s="218" t="s">
        <v>85</v>
      </c>
      <c r="AY220" s="18" t="s">
        <v>131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8" t="s">
        <v>83</v>
      </c>
      <c r="BK220" s="219">
        <f>ROUND(I220*H220,2)</f>
        <v>0</v>
      </c>
      <c r="BL220" s="18" t="s">
        <v>137</v>
      </c>
      <c r="BM220" s="218" t="s">
        <v>387</v>
      </c>
    </row>
    <row r="221" s="2" customFormat="1" ht="24.15" customHeight="1">
      <c r="A221" s="39"/>
      <c r="B221" s="40"/>
      <c r="C221" s="206" t="s">
        <v>388</v>
      </c>
      <c r="D221" s="206" t="s">
        <v>133</v>
      </c>
      <c r="E221" s="207" t="s">
        <v>389</v>
      </c>
      <c r="F221" s="208" t="s">
        <v>390</v>
      </c>
      <c r="G221" s="209" t="s">
        <v>291</v>
      </c>
      <c r="H221" s="210">
        <v>1</v>
      </c>
      <c r="I221" s="211"/>
      <c r="J221" s="212">
        <f>ROUND(I221*H221,2)</f>
        <v>0</v>
      </c>
      <c r="K221" s="213"/>
      <c r="L221" s="45"/>
      <c r="M221" s="214" t="s">
        <v>19</v>
      </c>
      <c r="N221" s="215" t="s">
        <v>46</v>
      </c>
      <c r="O221" s="85"/>
      <c r="P221" s="216">
        <f>O221*H221</f>
        <v>0</v>
      </c>
      <c r="Q221" s="216">
        <v>0</v>
      </c>
      <c r="R221" s="216">
        <f>Q221*H221</f>
        <v>0</v>
      </c>
      <c r="S221" s="216">
        <v>0.050000000000000003</v>
      </c>
      <c r="T221" s="217">
        <f>S221*H221</f>
        <v>0.050000000000000003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8" t="s">
        <v>137</v>
      </c>
      <c r="AT221" s="218" t="s">
        <v>133</v>
      </c>
      <c r="AU221" s="218" t="s">
        <v>85</v>
      </c>
      <c r="AY221" s="18" t="s">
        <v>131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8" t="s">
        <v>83</v>
      </c>
      <c r="BK221" s="219">
        <f>ROUND(I221*H221,2)</f>
        <v>0</v>
      </c>
      <c r="BL221" s="18" t="s">
        <v>137</v>
      </c>
      <c r="BM221" s="218" t="s">
        <v>391</v>
      </c>
    </row>
    <row r="222" s="2" customFormat="1">
      <c r="A222" s="39"/>
      <c r="B222" s="40"/>
      <c r="C222" s="41"/>
      <c r="D222" s="220" t="s">
        <v>139</v>
      </c>
      <c r="E222" s="41"/>
      <c r="F222" s="221" t="s">
        <v>392</v>
      </c>
      <c r="G222" s="41"/>
      <c r="H222" s="41"/>
      <c r="I222" s="222"/>
      <c r="J222" s="41"/>
      <c r="K222" s="41"/>
      <c r="L222" s="45"/>
      <c r="M222" s="223"/>
      <c r="N222" s="22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139</v>
      </c>
      <c r="AU222" s="18" t="s">
        <v>85</v>
      </c>
    </row>
    <row r="223" s="2" customFormat="1" ht="24.15" customHeight="1">
      <c r="A223" s="39"/>
      <c r="B223" s="40"/>
      <c r="C223" s="206" t="s">
        <v>393</v>
      </c>
      <c r="D223" s="206" t="s">
        <v>133</v>
      </c>
      <c r="E223" s="207" t="s">
        <v>394</v>
      </c>
      <c r="F223" s="208" t="s">
        <v>395</v>
      </c>
      <c r="G223" s="209" t="s">
        <v>291</v>
      </c>
      <c r="H223" s="210">
        <v>1</v>
      </c>
      <c r="I223" s="211"/>
      <c r="J223" s="212">
        <f>ROUND(I223*H223,2)</f>
        <v>0</v>
      </c>
      <c r="K223" s="213"/>
      <c r="L223" s="45"/>
      <c r="M223" s="214" t="s">
        <v>19</v>
      </c>
      <c r="N223" s="215" t="s">
        <v>46</v>
      </c>
      <c r="O223" s="85"/>
      <c r="P223" s="216">
        <f>O223*H223</f>
        <v>0</v>
      </c>
      <c r="Q223" s="216">
        <v>0.21734000000000001</v>
      </c>
      <c r="R223" s="216">
        <f>Q223*H223</f>
        <v>0.21734000000000001</v>
      </c>
      <c r="S223" s="216">
        <v>0</v>
      </c>
      <c r="T223" s="21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8" t="s">
        <v>137</v>
      </c>
      <c r="AT223" s="218" t="s">
        <v>133</v>
      </c>
      <c r="AU223" s="218" t="s">
        <v>85</v>
      </c>
      <c r="AY223" s="18" t="s">
        <v>131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8" t="s">
        <v>83</v>
      </c>
      <c r="BK223" s="219">
        <f>ROUND(I223*H223,2)</f>
        <v>0</v>
      </c>
      <c r="BL223" s="18" t="s">
        <v>137</v>
      </c>
      <c r="BM223" s="218" t="s">
        <v>396</v>
      </c>
    </row>
    <row r="224" s="2" customFormat="1">
      <c r="A224" s="39"/>
      <c r="B224" s="40"/>
      <c r="C224" s="41"/>
      <c r="D224" s="220" t="s">
        <v>139</v>
      </c>
      <c r="E224" s="41"/>
      <c r="F224" s="221" t="s">
        <v>397</v>
      </c>
      <c r="G224" s="41"/>
      <c r="H224" s="41"/>
      <c r="I224" s="222"/>
      <c r="J224" s="41"/>
      <c r="K224" s="41"/>
      <c r="L224" s="45"/>
      <c r="M224" s="223"/>
      <c r="N224" s="224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139</v>
      </c>
      <c r="AU224" s="18" t="s">
        <v>85</v>
      </c>
    </row>
    <row r="225" s="2" customFormat="1" ht="16.5" customHeight="1">
      <c r="A225" s="39"/>
      <c r="B225" s="40"/>
      <c r="C225" s="258" t="s">
        <v>398</v>
      </c>
      <c r="D225" s="258" t="s">
        <v>278</v>
      </c>
      <c r="E225" s="259" t="s">
        <v>399</v>
      </c>
      <c r="F225" s="260" t="s">
        <v>400</v>
      </c>
      <c r="G225" s="261" t="s">
        <v>291</v>
      </c>
      <c r="H225" s="262">
        <v>1</v>
      </c>
      <c r="I225" s="263"/>
      <c r="J225" s="264">
        <f>ROUND(I225*H225,2)</f>
        <v>0</v>
      </c>
      <c r="K225" s="265"/>
      <c r="L225" s="266"/>
      <c r="M225" s="267" t="s">
        <v>19</v>
      </c>
      <c r="N225" s="268" t="s">
        <v>46</v>
      </c>
      <c r="O225" s="85"/>
      <c r="P225" s="216">
        <f>O225*H225</f>
        <v>0</v>
      </c>
      <c r="Q225" s="216">
        <v>0.050599999999999999</v>
      </c>
      <c r="R225" s="216">
        <f>Q225*H225</f>
        <v>0.050599999999999999</v>
      </c>
      <c r="S225" s="216">
        <v>0</v>
      </c>
      <c r="T225" s="21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8" t="s">
        <v>188</v>
      </c>
      <c r="AT225" s="218" t="s">
        <v>278</v>
      </c>
      <c r="AU225" s="218" t="s">
        <v>85</v>
      </c>
      <c r="AY225" s="18" t="s">
        <v>131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8" t="s">
        <v>83</v>
      </c>
      <c r="BK225" s="219">
        <f>ROUND(I225*H225,2)</f>
        <v>0</v>
      </c>
      <c r="BL225" s="18" t="s">
        <v>137</v>
      </c>
      <c r="BM225" s="218" t="s">
        <v>401</v>
      </c>
    </row>
    <row r="226" s="2" customFormat="1" ht="21.75" customHeight="1">
      <c r="A226" s="39"/>
      <c r="B226" s="40"/>
      <c r="C226" s="258" t="s">
        <v>402</v>
      </c>
      <c r="D226" s="258" t="s">
        <v>278</v>
      </c>
      <c r="E226" s="259" t="s">
        <v>403</v>
      </c>
      <c r="F226" s="260" t="s">
        <v>404</v>
      </c>
      <c r="G226" s="261" t="s">
        <v>291</v>
      </c>
      <c r="H226" s="262">
        <v>1</v>
      </c>
      <c r="I226" s="263"/>
      <c r="J226" s="264">
        <f>ROUND(I226*H226,2)</f>
        <v>0</v>
      </c>
      <c r="K226" s="265"/>
      <c r="L226" s="266"/>
      <c r="M226" s="267" t="s">
        <v>19</v>
      </c>
      <c r="N226" s="268" t="s">
        <v>46</v>
      </c>
      <c r="O226" s="85"/>
      <c r="P226" s="216">
        <f>O226*H226</f>
        <v>0</v>
      </c>
      <c r="Q226" s="216">
        <v>0.0085000000000000006</v>
      </c>
      <c r="R226" s="216">
        <f>Q226*H226</f>
        <v>0.0085000000000000006</v>
      </c>
      <c r="S226" s="216">
        <v>0</v>
      </c>
      <c r="T226" s="21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8" t="s">
        <v>188</v>
      </c>
      <c r="AT226" s="218" t="s">
        <v>278</v>
      </c>
      <c r="AU226" s="218" t="s">
        <v>85</v>
      </c>
      <c r="AY226" s="18" t="s">
        <v>131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8" t="s">
        <v>83</v>
      </c>
      <c r="BK226" s="219">
        <f>ROUND(I226*H226,2)</f>
        <v>0</v>
      </c>
      <c r="BL226" s="18" t="s">
        <v>137</v>
      </c>
      <c r="BM226" s="218" t="s">
        <v>405</v>
      </c>
    </row>
    <row r="227" s="2" customFormat="1" ht="33" customHeight="1">
      <c r="A227" s="39"/>
      <c r="B227" s="40"/>
      <c r="C227" s="206" t="s">
        <v>406</v>
      </c>
      <c r="D227" s="206" t="s">
        <v>133</v>
      </c>
      <c r="E227" s="207" t="s">
        <v>407</v>
      </c>
      <c r="F227" s="208" t="s">
        <v>408</v>
      </c>
      <c r="G227" s="209" t="s">
        <v>207</v>
      </c>
      <c r="H227" s="210">
        <v>0.10000000000000001</v>
      </c>
      <c r="I227" s="211"/>
      <c r="J227" s="212">
        <f>ROUND(I227*H227,2)</f>
        <v>0</v>
      </c>
      <c r="K227" s="213"/>
      <c r="L227" s="45"/>
      <c r="M227" s="214" t="s">
        <v>19</v>
      </c>
      <c r="N227" s="215" t="s">
        <v>46</v>
      </c>
      <c r="O227" s="85"/>
      <c r="P227" s="216">
        <f>O227*H227</f>
        <v>0</v>
      </c>
      <c r="Q227" s="216">
        <v>2.3010199999999998</v>
      </c>
      <c r="R227" s="216">
        <f>Q227*H227</f>
        <v>0.230102</v>
      </c>
      <c r="S227" s="216">
        <v>0</v>
      </c>
      <c r="T227" s="21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8" t="s">
        <v>137</v>
      </c>
      <c r="AT227" s="218" t="s">
        <v>133</v>
      </c>
      <c r="AU227" s="218" t="s">
        <v>85</v>
      </c>
      <c r="AY227" s="18" t="s">
        <v>131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8" t="s">
        <v>83</v>
      </c>
      <c r="BK227" s="219">
        <f>ROUND(I227*H227,2)</f>
        <v>0</v>
      </c>
      <c r="BL227" s="18" t="s">
        <v>137</v>
      </c>
      <c r="BM227" s="218" t="s">
        <v>409</v>
      </c>
    </row>
    <row r="228" s="2" customFormat="1">
      <c r="A228" s="39"/>
      <c r="B228" s="40"/>
      <c r="C228" s="41"/>
      <c r="D228" s="220" t="s">
        <v>139</v>
      </c>
      <c r="E228" s="41"/>
      <c r="F228" s="221" t="s">
        <v>410</v>
      </c>
      <c r="G228" s="41"/>
      <c r="H228" s="41"/>
      <c r="I228" s="222"/>
      <c r="J228" s="41"/>
      <c r="K228" s="41"/>
      <c r="L228" s="45"/>
      <c r="M228" s="223"/>
      <c r="N228" s="224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139</v>
      </c>
      <c r="AU228" s="18" t="s">
        <v>85</v>
      </c>
    </row>
    <row r="229" s="12" customFormat="1" ht="22.8" customHeight="1">
      <c r="A229" s="12"/>
      <c r="B229" s="190"/>
      <c r="C229" s="191"/>
      <c r="D229" s="192" t="s">
        <v>74</v>
      </c>
      <c r="E229" s="204" t="s">
        <v>195</v>
      </c>
      <c r="F229" s="204" t="s">
        <v>411</v>
      </c>
      <c r="G229" s="191"/>
      <c r="H229" s="191"/>
      <c r="I229" s="194"/>
      <c r="J229" s="205">
        <f>BK229</f>
        <v>0</v>
      </c>
      <c r="K229" s="191"/>
      <c r="L229" s="196"/>
      <c r="M229" s="197"/>
      <c r="N229" s="198"/>
      <c r="O229" s="198"/>
      <c r="P229" s="199">
        <f>SUM(P230:P245)</f>
        <v>0</v>
      </c>
      <c r="Q229" s="198"/>
      <c r="R229" s="199">
        <f>SUM(R230:R245)</f>
        <v>0</v>
      </c>
      <c r="S229" s="198"/>
      <c r="T229" s="200">
        <f>SUM(T230:T245)</f>
        <v>0.012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1" t="s">
        <v>83</v>
      </c>
      <c r="AT229" s="202" t="s">
        <v>74</v>
      </c>
      <c r="AU229" s="202" t="s">
        <v>83</v>
      </c>
      <c r="AY229" s="201" t="s">
        <v>131</v>
      </c>
      <c r="BK229" s="203">
        <f>SUM(BK230:BK245)</f>
        <v>0</v>
      </c>
    </row>
    <row r="230" s="2" customFormat="1" ht="55.5" customHeight="1">
      <c r="A230" s="39"/>
      <c r="B230" s="40"/>
      <c r="C230" s="206" t="s">
        <v>412</v>
      </c>
      <c r="D230" s="206" t="s">
        <v>133</v>
      </c>
      <c r="E230" s="207" t="s">
        <v>413</v>
      </c>
      <c r="F230" s="208" t="s">
        <v>414</v>
      </c>
      <c r="G230" s="209" t="s">
        <v>291</v>
      </c>
      <c r="H230" s="210">
        <v>3</v>
      </c>
      <c r="I230" s="211"/>
      <c r="J230" s="212">
        <f>ROUND(I230*H230,2)</f>
        <v>0</v>
      </c>
      <c r="K230" s="213"/>
      <c r="L230" s="45"/>
      <c r="M230" s="214" t="s">
        <v>19</v>
      </c>
      <c r="N230" s="215" t="s">
        <v>46</v>
      </c>
      <c r="O230" s="85"/>
      <c r="P230" s="216">
        <f>O230*H230</f>
        <v>0</v>
      </c>
      <c r="Q230" s="216">
        <v>0</v>
      </c>
      <c r="R230" s="216">
        <f>Q230*H230</f>
        <v>0</v>
      </c>
      <c r="S230" s="216">
        <v>0.0040000000000000001</v>
      </c>
      <c r="T230" s="217">
        <f>S230*H230</f>
        <v>0.012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8" t="s">
        <v>137</v>
      </c>
      <c r="AT230" s="218" t="s">
        <v>133</v>
      </c>
      <c r="AU230" s="218" t="s">
        <v>85</v>
      </c>
      <c r="AY230" s="18" t="s">
        <v>131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8" t="s">
        <v>83</v>
      </c>
      <c r="BK230" s="219">
        <f>ROUND(I230*H230,2)</f>
        <v>0</v>
      </c>
      <c r="BL230" s="18" t="s">
        <v>137</v>
      </c>
      <c r="BM230" s="218" t="s">
        <v>415</v>
      </c>
    </row>
    <row r="231" s="2" customFormat="1">
      <c r="A231" s="39"/>
      <c r="B231" s="40"/>
      <c r="C231" s="41"/>
      <c r="D231" s="220" t="s">
        <v>139</v>
      </c>
      <c r="E231" s="41"/>
      <c r="F231" s="221" t="s">
        <v>416</v>
      </c>
      <c r="G231" s="41"/>
      <c r="H231" s="41"/>
      <c r="I231" s="222"/>
      <c r="J231" s="41"/>
      <c r="K231" s="41"/>
      <c r="L231" s="45"/>
      <c r="M231" s="223"/>
      <c r="N231" s="224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139</v>
      </c>
      <c r="AU231" s="18" t="s">
        <v>85</v>
      </c>
    </row>
    <row r="232" s="2" customFormat="1">
      <c r="A232" s="39"/>
      <c r="B232" s="40"/>
      <c r="C232" s="41"/>
      <c r="D232" s="227" t="s">
        <v>336</v>
      </c>
      <c r="E232" s="41"/>
      <c r="F232" s="269" t="s">
        <v>417</v>
      </c>
      <c r="G232" s="41"/>
      <c r="H232" s="41"/>
      <c r="I232" s="222"/>
      <c r="J232" s="41"/>
      <c r="K232" s="41"/>
      <c r="L232" s="45"/>
      <c r="M232" s="223"/>
      <c r="N232" s="224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336</v>
      </c>
      <c r="AU232" s="18" t="s">
        <v>85</v>
      </c>
    </row>
    <row r="233" s="13" customFormat="1">
      <c r="A233" s="13"/>
      <c r="B233" s="225"/>
      <c r="C233" s="226"/>
      <c r="D233" s="227" t="s">
        <v>141</v>
      </c>
      <c r="E233" s="228" t="s">
        <v>19</v>
      </c>
      <c r="F233" s="229" t="s">
        <v>418</v>
      </c>
      <c r="G233" s="226"/>
      <c r="H233" s="228" t="s">
        <v>19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141</v>
      </c>
      <c r="AU233" s="235" t="s">
        <v>85</v>
      </c>
      <c r="AV233" s="13" t="s">
        <v>83</v>
      </c>
      <c r="AW233" s="13" t="s">
        <v>36</v>
      </c>
      <c r="AX233" s="13" t="s">
        <v>75</v>
      </c>
      <c r="AY233" s="235" t="s">
        <v>131</v>
      </c>
    </row>
    <row r="234" s="14" customFormat="1">
      <c r="A234" s="14"/>
      <c r="B234" s="236"/>
      <c r="C234" s="237"/>
      <c r="D234" s="227" t="s">
        <v>141</v>
      </c>
      <c r="E234" s="238" t="s">
        <v>19</v>
      </c>
      <c r="F234" s="239" t="s">
        <v>150</v>
      </c>
      <c r="G234" s="237"/>
      <c r="H234" s="240">
        <v>3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141</v>
      </c>
      <c r="AU234" s="246" t="s">
        <v>85</v>
      </c>
      <c r="AV234" s="14" t="s">
        <v>85</v>
      </c>
      <c r="AW234" s="14" t="s">
        <v>36</v>
      </c>
      <c r="AX234" s="14" t="s">
        <v>83</v>
      </c>
      <c r="AY234" s="246" t="s">
        <v>131</v>
      </c>
    </row>
    <row r="235" s="2" customFormat="1" ht="24.15" customHeight="1">
      <c r="A235" s="39"/>
      <c r="B235" s="40"/>
      <c r="C235" s="206" t="s">
        <v>419</v>
      </c>
      <c r="D235" s="206" t="s">
        <v>133</v>
      </c>
      <c r="E235" s="207" t="s">
        <v>420</v>
      </c>
      <c r="F235" s="208" t="s">
        <v>421</v>
      </c>
      <c r="G235" s="209" t="s">
        <v>191</v>
      </c>
      <c r="H235" s="210">
        <v>121</v>
      </c>
      <c r="I235" s="211"/>
      <c r="J235" s="212">
        <f>ROUND(I235*H235,2)</f>
        <v>0</v>
      </c>
      <c r="K235" s="213"/>
      <c r="L235" s="45"/>
      <c r="M235" s="214" t="s">
        <v>19</v>
      </c>
      <c r="N235" s="215" t="s">
        <v>46</v>
      </c>
      <c r="O235" s="85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8" t="s">
        <v>137</v>
      </c>
      <c r="AT235" s="218" t="s">
        <v>133</v>
      </c>
      <c r="AU235" s="218" t="s">
        <v>85</v>
      </c>
      <c r="AY235" s="18" t="s">
        <v>131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8" t="s">
        <v>83</v>
      </c>
      <c r="BK235" s="219">
        <f>ROUND(I235*H235,2)</f>
        <v>0</v>
      </c>
      <c r="BL235" s="18" t="s">
        <v>137</v>
      </c>
      <c r="BM235" s="218" t="s">
        <v>422</v>
      </c>
    </row>
    <row r="236" s="2" customFormat="1">
      <c r="A236" s="39"/>
      <c r="B236" s="40"/>
      <c r="C236" s="41"/>
      <c r="D236" s="220" t="s">
        <v>139</v>
      </c>
      <c r="E236" s="41"/>
      <c r="F236" s="221" t="s">
        <v>423</v>
      </c>
      <c r="G236" s="41"/>
      <c r="H236" s="41"/>
      <c r="I236" s="222"/>
      <c r="J236" s="41"/>
      <c r="K236" s="41"/>
      <c r="L236" s="45"/>
      <c r="M236" s="223"/>
      <c r="N236" s="224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139</v>
      </c>
      <c r="AU236" s="18" t="s">
        <v>85</v>
      </c>
    </row>
    <row r="237" s="13" customFormat="1">
      <c r="A237" s="13"/>
      <c r="B237" s="225"/>
      <c r="C237" s="226"/>
      <c r="D237" s="227" t="s">
        <v>141</v>
      </c>
      <c r="E237" s="228" t="s">
        <v>19</v>
      </c>
      <c r="F237" s="229" t="s">
        <v>424</v>
      </c>
      <c r="G237" s="226"/>
      <c r="H237" s="228" t="s">
        <v>19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141</v>
      </c>
      <c r="AU237" s="235" t="s">
        <v>85</v>
      </c>
      <c r="AV237" s="13" t="s">
        <v>83</v>
      </c>
      <c r="AW237" s="13" t="s">
        <v>36</v>
      </c>
      <c r="AX237" s="13" t="s">
        <v>75</v>
      </c>
      <c r="AY237" s="235" t="s">
        <v>131</v>
      </c>
    </row>
    <row r="238" s="14" customFormat="1">
      <c r="A238" s="14"/>
      <c r="B238" s="236"/>
      <c r="C238" s="237"/>
      <c r="D238" s="227" t="s">
        <v>141</v>
      </c>
      <c r="E238" s="238" t="s">
        <v>19</v>
      </c>
      <c r="F238" s="239" t="s">
        <v>425</v>
      </c>
      <c r="G238" s="237"/>
      <c r="H238" s="240">
        <v>112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141</v>
      </c>
      <c r="AU238" s="246" t="s">
        <v>85</v>
      </c>
      <c r="AV238" s="14" t="s">
        <v>85</v>
      </c>
      <c r="AW238" s="14" t="s">
        <v>36</v>
      </c>
      <c r="AX238" s="14" t="s">
        <v>75</v>
      </c>
      <c r="AY238" s="246" t="s">
        <v>131</v>
      </c>
    </row>
    <row r="239" s="13" customFormat="1">
      <c r="A239" s="13"/>
      <c r="B239" s="225"/>
      <c r="C239" s="226"/>
      <c r="D239" s="227" t="s">
        <v>141</v>
      </c>
      <c r="E239" s="228" t="s">
        <v>19</v>
      </c>
      <c r="F239" s="229" t="s">
        <v>178</v>
      </c>
      <c r="G239" s="226"/>
      <c r="H239" s="228" t="s">
        <v>19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141</v>
      </c>
      <c r="AU239" s="235" t="s">
        <v>85</v>
      </c>
      <c r="AV239" s="13" t="s">
        <v>83</v>
      </c>
      <c r="AW239" s="13" t="s">
        <v>36</v>
      </c>
      <c r="AX239" s="13" t="s">
        <v>75</v>
      </c>
      <c r="AY239" s="235" t="s">
        <v>131</v>
      </c>
    </row>
    <row r="240" s="14" customFormat="1">
      <c r="A240" s="14"/>
      <c r="B240" s="236"/>
      <c r="C240" s="237"/>
      <c r="D240" s="227" t="s">
        <v>141</v>
      </c>
      <c r="E240" s="238" t="s">
        <v>19</v>
      </c>
      <c r="F240" s="239" t="s">
        <v>426</v>
      </c>
      <c r="G240" s="237"/>
      <c r="H240" s="240">
        <v>9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141</v>
      </c>
      <c r="AU240" s="246" t="s">
        <v>85</v>
      </c>
      <c r="AV240" s="14" t="s">
        <v>85</v>
      </c>
      <c r="AW240" s="14" t="s">
        <v>36</v>
      </c>
      <c r="AX240" s="14" t="s">
        <v>75</v>
      </c>
      <c r="AY240" s="246" t="s">
        <v>131</v>
      </c>
    </row>
    <row r="241" s="15" customFormat="1">
      <c r="A241" s="15"/>
      <c r="B241" s="247"/>
      <c r="C241" s="248"/>
      <c r="D241" s="227" t="s">
        <v>141</v>
      </c>
      <c r="E241" s="249" t="s">
        <v>19</v>
      </c>
      <c r="F241" s="250" t="s">
        <v>159</v>
      </c>
      <c r="G241" s="248"/>
      <c r="H241" s="251">
        <v>121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7" t="s">
        <v>141</v>
      </c>
      <c r="AU241" s="257" t="s">
        <v>85</v>
      </c>
      <c r="AV241" s="15" t="s">
        <v>137</v>
      </c>
      <c r="AW241" s="15" t="s">
        <v>36</v>
      </c>
      <c r="AX241" s="15" t="s">
        <v>83</v>
      </c>
      <c r="AY241" s="257" t="s">
        <v>131</v>
      </c>
    </row>
    <row r="242" s="2" customFormat="1" ht="24.15" customHeight="1">
      <c r="A242" s="39"/>
      <c r="B242" s="40"/>
      <c r="C242" s="206" t="s">
        <v>427</v>
      </c>
      <c r="D242" s="206" t="s">
        <v>133</v>
      </c>
      <c r="E242" s="207" t="s">
        <v>428</v>
      </c>
      <c r="F242" s="208" t="s">
        <v>429</v>
      </c>
      <c r="G242" s="209" t="s">
        <v>191</v>
      </c>
      <c r="H242" s="210">
        <v>136.09999999999999</v>
      </c>
      <c r="I242" s="211"/>
      <c r="J242" s="212">
        <f>ROUND(I242*H242,2)</f>
        <v>0</v>
      </c>
      <c r="K242" s="213"/>
      <c r="L242" s="45"/>
      <c r="M242" s="214" t="s">
        <v>19</v>
      </c>
      <c r="N242" s="215" t="s">
        <v>46</v>
      </c>
      <c r="O242" s="85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8" t="s">
        <v>137</v>
      </c>
      <c r="AT242" s="218" t="s">
        <v>133</v>
      </c>
      <c r="AU242" s="218" t="s">
        <v>85</v>
      </c>
      <c r="AY242" s="18" t="s">
        <v>131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8" t="s">
        <v>83</v>
      </c>
      <c r="BK242" s="219">
        <f>ROUND(I242*H242,2)</f>
        <v>0</v>
      </c>
      <c r="BL242" s="18" t="s">
        <v>137</v>
      </c>
      <c r="BM242" s="218" t="s">
        <v>430</v>
      </c>
    </row>
    <row r="243" s="2" customFormat="1">
      <c r="A243" s="39"/>
      <c r="B243" s="40"/>
      <c r="C243" s="41"/>
      <c r="D243" s="220" t="s">
        <v>139</v>
      </c>
      <c r="E243" s="41"/>
      <c r="F243" s="221" t="s">
        <v>431</v>
      </c>
      <c r="G243" s="41"/>
      <c r="H243" s="41"/>
      <c r="I243" s="222"/>
      <c r="J243" s="41"/>
      <c r="K243" s="41"/>
      <c r="L243" s="45"/>
      <c r="M243" s="223"/>
      <c r="N243" s="224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139</v>
      </c>
      <c r="AU243" s="18" t="s">
        <v>85</v>
      </c>
    </row>
    <row r="244" s="13" customFormat="1">
      <c r="A244" s="13"/>
      <c r="B244" s="225"/>
      <c r="C244" s="226"/>
      <c r="D244" s="227" t="s">
        <v>141</v>
      </c>
      <c r="E244" s="228" t="s">
        <v>19</v>
      </c>
      <c r="F244" s="229" t="s">
        <v>432</v>
      </c>
      <c r="G244" s="226"/>
      <c r="H244" s="228" t="s">
        <v>19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141</v>
      </c>
      <c r="AU244" s="235" t="s">
        <v>85</v>
      </c>
      <c r="AV244" s="13" t="s">
        <v>83</v>
      </c>
      <c r="AW244" s="13" t="s">
        <v>36</v>
      </c>
      <c r="AX244" s="13" t="s">
        <v>75</v>
      </c>
      <c r="AY244" s="235" t="s">
        <v>131</v>
      </c>
    </row>
    <row r="245" s="14" customFormat="1">
      <c r="A245" s="14"/>
      <c r="B245" s="236"/>
      <c r="C245" s="237"/>
      <c r="D245" s="227" t="s">
        <v>141</v>
      </c>
      <c r="E245" s="238" t="s">
        <v>19</v>
      </c>
      <c r="F245" s="239" t="s">
        <v>433</v>
      </c>
      <c r="G245" s="237"/>
      <c r="H245" s="240">
        <v>136.09999999999999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141</v>
      </c>
      <c r="AU245" s="246" t="s">
        <v>85</v>
      </c>
      <c r="AV245" s="14" t="s">
        <v>85</v>
      </c>
      <c r="AW245" s="14" t="s">
        <v>36</v>
      </c>
      <c r="AX245" s="14" t="s">
        <v>83</v>
      </c>
      <c r="AY245" s="246" t="s">
        <v>131</v>
      </c>
    </row>
    <row r="246" s="12" customFormat="1" ht="22.8" customHeight="1">
      <c r="A246" s="12"/>
      <c r="B246" s="190"/>
      <c r="C246" s="191"/>
      <c r="D246" s="192" t="s">
        <v>74</v>
      </c>
      <c r="E246" s="204" t="s">
        <v>434</v>
      </c>
      <c r="F246" s="204" t="s">
        <v>435</v>
      </c>
      <c r="G246" s="191"/>
      <c r="H246" s="191"/>
      <c r="I246" s="194"/>
      <c r="J246" s="205">
        <f>BK246</f>
        <v>0</v>
      </c>
      <c r="K246" s="191"/>
      <c r="L246" s="196"/>
      <c r="M246" s="197"/>
      <c r="N246" s="198"/>
      <c r="O246" s="198"/>
      <c r="P246" s="199">
        <f>SUM(P247:P269)</f>
        <v>0</v>
      </c>
      <c r="Q246" s="198"/>
      <c r="R246" s="199">
        <f>SUM(R247:R269)</f>
        <v>0</v>
      </c>
      <c r="S246" s="198"/>
      <c r="T246" s="200">
        <f>SUM(T247:T269)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1" t="s">
        <v>83</v>
      </c>
      <c r="AT246" s="202" t="s">
        <v>74</v>
      </c>
      <c r="AU246" s="202" t="s">
        <v>83</v>
      </c>
      <c r="AY246" s="201" t="s">
        <v>131</v>
      </c>
      <c r="BK246" s="203">
        <f>SUM(BK247:BK269)</f>
        <v>0</v>
      </c>
    </row>
    <row r="247" s="2" customFormat="1" ht="37.8" customHeight="1">
      <c r="A247" s="39"/>
      <c r="B247" s="40"/>
      <c r="C247" s="206" t="s">
        <v>436</v>
      </c>
      <c r="D247" s="206" t="s">
        <v>133</v>
      </c>
      <c r="E247" s="207" t="s">
        <v>437</v>
      </c>
      <c r="F247" s="208" t="s">
        <v>438</v>
      </c>
      <c r="G247" s="209" t="s">
        <v>254</v>
      </c>
      <c r="H247" s="210">
        <v>189.30000000000001</v>
      </c>
      <c r="I247" s="211"/>
      <c r="J247" s="212">
        <f>ROUND(I247*H247,2)</f>
        <v>0</v>
      </c>
      <c r="K247" s="213"/>
      <c r="L247" s="45"/>
      <c r="M247" s="214" t="s">
        <v>19</v>
      </c>
      <c r="N247" s="215" t="s">
        <v>46</v>
      </c>
      <c r="O247" s="85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8" t="s">
        <v>137</v>
      </c>
      <c r="AT247" s="218" t="s">
        <v>133</v>
      </c>
      <c r="AU247" s="218" t="s">
        <v>85</v>
      </c>
      <c r="AY247" s="18" t="s">
        <v>131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8" t="s">
        <v>83</v>
      </c>
      <c r="BK247" s="219">
        <f>ROUND(I247*H247,2)</f>
        <v>0</v>
      </c>
      <c r="BL247" s="18" t="s">
        <v>137</v>
      </c>
      <c r="BM247" s="218" t="s">
        <v>439</v>
      </c>
    </row>
    <row r="248" s="2" customFormat="1">
      <c r="A248" s="39"/>
      <c r="B248" s="40"/>
      <c r="C248" s="41"/>
      <c r="D248" s="220" t="s">
        <v>139</v>
      </c>
      <c r="E248" s="41"/>
      <c r="F248" s="221" t="s">
        <v>440</v>
      </c>
      <c r="G248" s="41"/>
      <c r="H248" s="41"/>
      <c r="I248" s="222"/>
      <c r="J248" s="41"/>
      <c r="K248" s="41"/>
      <c r="L248" s="45"/>
      <c r="M248" s="223"/>
      <c r="N248" s="224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85</v>
      </c>
    </row>
    <row r="249" s="2" customFormat="1" ht="44.25" customHeight="1">
      <c r="A249" s="39"/>
      <c r="B249" s="40"/>
      <c r="C249" s="206" t="s">
        <v>441</v>
      </c>
      <c r="D249" s="206" t="s">
        <v>133</v>
      </c>
      <c r="E249" s="207" t="s">
        <v>442</v>
      </c>
      <c r="F249" s="208" t="s">
        <v>443</v>
      </c>
      <c r="G249" s="209" t="s">
        <v>254</v>
      </c>
      <c r="H249" s="210">
        <v>5489.6999999999998</v>
      </c>
      <c r="I249" s="211"/>
      <c r="J249" s="212">
        <f>ROUND(I249*H249,2)</f>
        <v>0</v>
      </c>
      <c r="K249" s="213"/>
      <c r="L249" s="45"/>
      <c r="M249" s="214" t="s">
        <v>19</v>
      </c>
      <c r="N249" s="215" t="s">
        <v>46</v>
      </c>
      <c r="O249" s="85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8" t="s">
        <v>137</v>
      </c>
      <c r="AT249" s="218" t="s">
        <v>133</v>
      </c>
      <c r="AU249" s="218" t="s">
        <v>85</v>
      </c>
      <c r="AY249" s="18" t="s">
        <v>131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8" t="s">
        <v>83</v>
      </c>
      <c r="BK249" s="219">
        <f>ROUND(I249*H249,2)</f>
        <v>0</v>
      </c>
      <c r="BL249" s="18" t="s">
        <v>137</v>
      </c>
      <c r="BM249" s="218" t="s">
        <v>444</v>
      </c>
    </row>
    <row r="250" s="2" customFormat="1">
      <c r="A250" s="39"/>
      <c r="B250" s="40"/>
      <c r="C250" s="41"/>
      <c r="D250" s="220" t="s">
        <v>139</v>
      </c>
      <c r="E250" s="41"/>
      <c r="F250" s="221" t="s">
        <v>445</v>
      </c>
      <c r="G250" s="41"/>
      <c r="H250" s="41"/>
      <c r="I250" s="222"/>
      <c r="J250" s="41"/>
      <c r="K250" s="41"/>
      <c r="L250" s="45"/>
      <c r="M250" s="223"/>
      <c r="N250" s="224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139</v>
      </c>
      <c r="AU250" s="18" t="s">
        <v>85</v>
      </c>
    </row>
    <row r="251" s="2" customFormat="1">
      <c r="A251" s="39"/>
      <c r="B251" s="40"/>
      <c r="C251" s="41"/>
      <c r="D251" s="227" t="s">
        <v>336</v>
      </c>
      <c r="E251" s="41"/>
      <c r="F251" s="269" t="s">
        <v>446</v>
      </c>
      <c r="G251" s="41"/>
      <c r="H251" s="41"/>
      <c r="I251" s="222"/>
      <c r="J251" s="41"/>
      <c r="K251" s="41"/>
      <c r="L251" s="45"/>
      <c r="M251" s="223"/>
      <c r="N251" s="224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336</v>
      </c>
      <c r="AU251" s="18" t="s">
        <v>85</v>
      </c>
    </row>
    <row r="252" s="14" customFormat="1">
      <c r="A252" s="14"/>
      <c r="B252" s="236"/>
      <c r="C252" s="237"/>
      <c r="D252" s="227" t="s">
        <v>141</v>
      </c>
      <c r="E252" s="238" t="s">
        <v>19</v>
      </c>
      <c r="F252" s="239" t="s">
        <v>447</v>
      </c>
      <c r="G252" s="237"/>
      <c r="H252" s="240">
        <v>5489.6999999999998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141</v>
      </c>
      <c r="AU252" s="246" t="s">
        <v>85</v>
      </c>
      <c r="AV252" s="14" t="s">
        <v>85</v>
      </c>
      <c r="AW252" s="14" t="s">
        <v>36</v>
      </c>
      <c r="AX252" s="14" t="s">
        <v>83</v>
      </c>
      <c r="AY252" s="246" t="s">
        <v>131</v>
      </c>
    </row>
    <row r="253" s="2" customFormat="1" ht="44.25" customHeight="1">
      <c r="A253" s="39"/>
      <c r="B253" s="40"/>
      <c r="C253" s="206" t="s">
        <v>448</v>
      </c>
      <c r="D253" s="206" t="s">
        <v>133</v>
      </c>
      <c r="E253" s="207" t="s">
        <v>449</v>
      </c>
      <c r="F253" s="208" t="s">
        <v>450</v>
      </c>
      <c r="G253" s="209" t="s">
        <v>254</v>
      </c>
      <c r="H253" s="210">
        <v>64.296000000000006</v>
      </c>
      <c r="I253" s="211"/>
      <c r="J253" s="212">
        <f>ROUND(I253*H253,2)</f>
        <v>0</v>
      </c>
      <c r="K253" s="213"/>
      <c r="L253" s="45"/>
      <c r="M253" s="214" t="s">
        <v>19</v>
      </c>
      <c r="N253" s="215" t="s">
        <v>46</v>
      </c>
      <c r="O253" s="85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8" t="s">
        <v>137</v>
      </c>
      <c r="AT253" s="218" t="s">
        <v>133</v>
      </c>
      <c r="AU253" s="218" t="s">
        <v>85</v>
      </c>
      <c r="AY253" s="18" t="s">
        <v>131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8" t="s">
        <v>83</v>
      </c>
      <c r="BK253" s="219">
        <f>ROUND(I253*H253,2)</f>
        <v>0</v>
      </c>
      <c r="BL253" s="18" t="s">
        <v>137</v>
      </c>
      <c r="BM253" s="218" t="s">
        <v>451</v>
      </c>
    </row>
    <row r="254" s="2" customFormat="1">
      <c r="A254" s="39"/>
      <c r="B254" s="40"/>
      <c r="C254" s="41"/>
      <c r="D254" s="220" t="s">
        <v>139</v>
      </c>
      <c r="E254" s="41"/>
      <c r="F254" s="221" t="s">
        <v>452</v>
      </c>
      <c r="G254" s="41"/>
      <c r="H254" s="41"/>
      <c r="I254" s="222"/>
      <c r="J254" s="41"/>
      <c r="K254" s="41"/>
      <c r="L254" s="45"/>
      <c r="M254" s="223"/>
      <c r="N254" s="224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139</v>
      </c>
      <c r="AU254" s="18" t="s">
        <v>85</v>
      </c>
    </row>
    <row r="255" s="13" customFormat="1">
      <c r="A255" s="13"/>
      <c r="B255" s="225"/>
      <c r="C255" s="226"/>
      <c r="D255" s="227" t="s">
        <v>141</v>
      </c>
      <c r="E255" s="228" t="s">
        <v>19</v>
      </c>
      <c r="F255" s="229" t="s">
        <v>453</v>
      </c>
      <c r="G255" s="226"/>
      <c r="H255" s="228" t="s">
        <v>19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141</v>
      </c>
      <c r="AU255" s="235" t="s">
        <v>85</v>
      </c>
      <c r="AV255" s="13" t="s">
        <v>83</v>
      </c>
      <c r="AW255" s="13" t="s">
        <v>36</v>
      </c>
      <c r="AX255" s="13" t="s">
        <v>75</v>
      </c>
      <c r="AY255" s="235" t="s">
        <v>131</v>
      </c>
    </row>
    <row r="256" s="14" customFormat="1">
      <c r="A256" s="14"/>
      <c r="B256" s="236"/>
      <c r="C256" s="237"/>
      <c r="D256" s="227" t="s">
        <v>141</v>
      </c>
      <c r="E256" s="238" t="s">
        <v>19</v>
      </c>
      <c r="F256" s="239" t="s">
        <v>454</v>
      </c>
      <c r="G256" s="237"/>
      <c r="H256" s="240">
        <v>64.296000000000006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141</v>
      </c>
      <c r="AU256" s="246" t="s">
        <v>85</v>
      </c>
      <c r="AV256" s="14" t="s">
        <v>85</v>
      </c>
      <c r="AW256" s="14" t="s">
        <v>36</v>
      </c>
      <c r="AX256" s="14" t="s">
        <v>83</v>
      </c>
      <c r="AY256" s="246" t="s">
        <v>131</v>
      </c>
    </row>
    <row r="257" s="2" customFormat="1" ht="44.25" customHeight="1">
      <c r="A257" s="39"/>
      <c r="B257" s="40"/>
      <c r="C257" s="206" t="s">
        <v>455</v>
      </c>
      <c r="D257" s="206" t="s">
        <v>133</v>
      </c>
      <c r="E257" s="207" t="s">
        <v>456</v>
      </c>
      <c r="F257" s="208" t="s">
        <v>457</v>
      </c>
      <c r="G257" s="209" t="s">
        <v>254</v>
      </c>
      <c r="H257" s="210">
        <v>16.943999999999999</v>
      </c>
      <c r="I257" s="211"/>
      <c r="J257" s="212">
        <f>ROUND(I257*H257,2)</f>
        <v>0</v>
      </c>
      <c r="K257" s="213"/>
      <c r="L257" s="45"/>
      <c r="M257" s="214" t="s">
        <v>19</v>
      </c>
      <c r="N257" s="215" t="s">
        <v>46</v>
      </c>
      <c r="O257" s="85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8" t="s">
        <v>137</v>
      </c>
      <c r="AT257" s="218" t="s">
        <v>133</v>
      </c>
      <c r="AU257" s="218" t="s">
        <v>85</v>
      </c>
      <c r="AY257" s="18" t="s">
        <v>131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8" t="s">
        <v>83</v>
      </c>
      <c r="BK257" s="219">
        <f>ROUND(I257*H257,2)</f>
        <v>0</v>
      </c>
      <c r="BL257" s="18" t="s">
        <v>137</v>
      </c>
      <c r="BM257" s="218" t="s">
        <v>458</v>
      </c>
    </row>
    <row r="258" s="2" customFormat="1">
      <c r="A258" s="39"/>
      <c r="B258" s="40"/>
      <c r="C258" s="41"/>
      <c r="D258" s="220" t="s">
        <v>139</v>
      </c>
      <c r="E258" s="41"/>
      <c r="F258" s="221" t="s">
        <v>459</v>
      </c>
      <c r="G258" s="41"/>
      <c r="H258" s="41"/>
      <c r="I258" s="222"/>
      <c r="J258" s="41"/>
      <c r="K258" s="41"/>
      <c r="L258" s="45"/>
      <c r="M258" s="223"/>
      <c r="N258" s="224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139</v>
      </c>
      <c r="AU258" s="18" t="s">
        <v>85</v>
      </c>
    </row>
    <row r="259" s="13" customFormat="1">
      <c r="A259" s="13"/>
      <c r="B259" s="225"/>
      <c r="C259" s="226"/>
      <c r="D259" s="227" t="s">
        <v>141</v>
      </c>
      <c r="E259" s="228" t="s">
        <v>19</v>
      </c>
      <c r="F259" s="229" t="s">
        <v>460</v>
      </c>
      <c r="G259" s="226"/>
      <c r="H259" s="228" t="s">
        <v>19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141</v>
      </c>
      <c r="AU259" s="235" t="s">
        <v>85</v>
      </c>
      <c r="AV259" s="13" t="s">
        <v>83</v>
      </c>
      <c r="AW259" s="13" t="s">
        <v>36</v>
      </c>
      <c r="AX259" s="13" t="s">
        <v>75</v>
      </c>
      <c r="AY259" s="235" t="s">
        <v>131</v>
      </c>
    </row>
    <row r="260" s="14" customFormat="1">
      <c r="A260" s="14"/>
      <c r="B260" s="236"/>
      <c r="C260" s="237"/>
      <c r="D260" s="227" t="s">
        <v>141</v>
      </c>
      <c r="E260" s="238" t="s">
        <v>19</v>
      </c>
      <c r="F260" s="239" t="s">
        <v>461</v>
      </c>
      <c r="G260" s="237"/>
      <c r="H260" s="240">
        <v>16.943999999999999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141</v>
      </c>
      <c r="AU260" s="246" t="s">
        <v>85</v>
      </c>
      <c r="AV260" s="14" t="s">
        <v>85</v>
      </c>
      <c r="AW260" s="14" t="s">
        <v>36</v>
      </c>
      <c r="AX260" s="14" t="s">
        <v>83</v>
      </c>
      <c r="AY260" s="246" t="s">
        <v>131</v>
      </c>
    </row>
    <row r="261" s="2" customFormat="1" ht="49.05" customHeight="1">
      <c r="A261" s="39"/>
      <c r="B261" s="40"/>
      <c r="C261" s="206" t="s">
        <v>462</v>
      </c>
      <c r="D261" s="206" t="s">
        <v>133</v>
      </c>
      <c r="E261" s="207" t="s">
        <v>463</v>
      </c>
      <c r="F261" s="208" t="s">
        <v>464</v>
      </c>
      <c r="G261" s="209" t="s">
        <v>254</v>
      </c>
      <c r="H261" s="210">
        <v>2.1930000000000001</v>
      </c>
      <c r="I261" s="211"/>
      <c r="J261" s="212">
        <f>ROUND(I261*H261,2)</f>
        <v>0</v>
      </c>
      <c r="K261" s="213"/>
      <c r="L261" s="45"/>
      <c r="M261" s="214" t="s">
        <v>19</v>
      </c>
      <c r="N261" s="215" t="s">
        <v>46</v>
      </c>
      <c r="O261" s="85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8" t="s">
        <v>137</v>
      </c>
      <c r="AT261" s="218" t="s">
        <v>133</v>
      </c>
      <c r="AU261" s="218" t="s">
        <v>85</v>
      </c>
      <c r="AY261" s="18" t="s">
        <v>131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8" t="s">
        <v>83</v>
      </c>
      <c r="BK261" s="219">
        <f>ROUND(I261*H261,2)</f>
        <v>0</v>
      </c>
      <c r="BL261" s="18" t="s">
        <v>137</v>
      </c>
      <c r="BM261" s="218" t="s">
        <v>465</v>
      </c>
    </row>
    <row r="262" s="2" customFormat="1">
      <c r="A262" s="39"/>
      <c r="B262" s="40"/>
      <c r="C262" s="41"/>
      <c r="D262" s="220" t="s">
        <v>139</v>
      </c>
      <c r="E262" s="41"/>
      <c r="F262" s="221" t="s">
        <v>466</v>
      </c>
      <c r="G262" s="41"/>
      <c r="H262" s="41"/>
      <c r="I262" s="222"/>
      <c r="J262" s="41"/>
      <c r="K262" s="41"/>
      <c r="L262" s="45"/>
      <c r="M262" s="223"/>
      <c r="N262" s="224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139</v>
      </c>
      <c r="AU262" s="18" t="s">
        <v>85</v>
      </c>
    </row>
    <row r="263" s="14" customFormat="1">
      <c r="A263" s="14"/>
      <c r="B263" s="236"/>
      <c r="C263" s="237"/>
      <c r="D263" s="227" t="s">
        <v>141</v>
      </c>
      <c r="E263" s="238" t="s">
        <v>19</v>
      </c>
      <c r="F263" s="239" t="s">
        <v>467</v>
      </c>
      <c r="G263" s="237"/>
      <c r="H263" s="240">
        <v>2.1930000000000001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141</v>
      </c>
      <c r="AU263" s="246" t="s">
        <v>85</v>
      </c>
      <c r="AV263" s="14" t="s">
        <v>85</v>
      </c>
      <c r="AW263" s="14" t="s">
        <v>36</v>
      </c>
      <c r="AX263" s="14" t="s">
        <v>83</v>
      </c>
      <c r="AY263" s="246" t="s">
        <v>131</v>
      </c>
    </row>
    <row r="264" s="2" customFormat="1" ht="44.25" customHeight="1">
      <c r="A264" s="39"/>
      <c r="B264" s="40"/>
      <c r="C264" s="206" t="s">
        <v>468</v>
      </c>
      <c r="D264" s="206" t="s">
        <v>133</v>
      </c>
      <c r="E264" s="207" t="s">
        <v>469</v>
      </c>
      <c r="F264" s="208" t="s">
        <v>253</v>
      </c>
      <c r="G264" s="209" t="s">
        <v>254</v>
      </c>
      <c r="H264" s="210">
        <v>105.867</v>
      </c>
      <c r="I264" s="211"/>
      <c r="J264" s="212">
        <f>ROUND(I264*H264,2)</f>
        <v>0</v>
      </c>
      <c r="K264" s="213"/>
      <c r="L264" s="45"/>
      <c r="M264" s="214" t="s">
        <v>19</v>
      </c>
      <c r="N264" s="215" t="s">
        <v>46</v>
      </c>
      <c r="O264" s="85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8" t="s">
        <v>137</v>
      </c>
      <c r="AT264" s="218" t="s">
        <v>133</v>
      </c>
      <c r="AU264" s="218" t="s">
        <v>85</v>
      </c>
      <c r="AY264" s="18" t="s">
        <v>131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8" t="s">
        <v>83</v>
      </c>
      <c r="BK264" s="219">
        <f>ROUND(I264*H264,2)</f>
        <v>0</v>
      </c>
      <c r="BL264" s="18" t="s">
        <v>137</v>
      </c>
      <c r="BM264" s="218" t="s">
        <v>470</v>
      </c>
    </row>
    <row r="265" s="2" customFormat="1">
      <c r="A265" s="39"/>
      <c r="B265" s="40"/>
      <c r="C265" s="41"/>
      <c r="D265" s="220" t="s">
        <v>139</v>
      </c>
      <c r="E265" s="41"/>
      <c r="F265" s="221" t="s">
        <v>471</v>
      </c>
      <c r="G265" s="41"/>
      <c r="H265" s="41"/>
      <c r="I265" s="222"/>
      <c r="J265" s="41"/>
      <c r="K265" s="41"/>
      <c r="L265" s="45"/>
      <c r="M265" s="223"/>
      <c r="N265" s="224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139</v>
      </c>
      <c r="AU265" s="18" t="s">
        <v>85</v>
      </c>
    </row>
    <row r="266" s="13" customFormat="1">
      <c r="A266" s="13"/>
      <c r="B266" s="225"/>
      <c r="C266" s="226"/>
      <c r="D266" s="227" t="s">
        <v>141</v>
      </c>
      <c r="E266" s="228" t="s">
        <v>19</v>
      </c>
      <c r="F266" s="229" t="s">
        <v>472</v>
      </c>
      <c r="G266" s="226"/>
      <c r="H266" s="228" t="s">
        <v>19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141</v>
      </c>
      <c r="AU266" s="235" t="s">
        <v>85</v>
      </c>
      <c r="AV266" s="13" t="s">
        <v>83</v>
      </c>
      <c r="AW266" s="13" t="s">
        <v>36</v>
      </c>
      <c r="AX266" s="13" t="s">
        <v>75</v>
      </c>
      <c r="AY266" s="235" t="s">
        <v>131</v>
      </c>
    </row>
    <row r="267" s="14" customFormat="1">
      <c r="A267" s="14"/>
      <c r="B267" s="236"/>
      <c r="C267" s="237"/>
      <c r="D267" s="227" t="s">
        <v>141</v>
      </c>
      <c r="E267" s="238" t="s">
        <v>19</v>
      </c>
      <c r="F267" s="239" t="s">
        <v>473</v>
      </c>
      <c r="G267" s="237"/>
      <c r="H267" s="240">
        <v>11.984999999999999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141</v>
      </c>
      <c r="AU267" s="246" t="s">
        <v>85</v>
      </c>
      <c r="AV267" s="14" t="s">
        <v>85</v>
      </c>
      <c r="AW267" s="14" t="s">
        <v>36</v>
      </c>
      <c r="AX267" s="14" t="s">
        <v>75</v>
      </c>
      <c r="AY267" s="246" t="s">
        <v>131</v>
      </c>
    </row>
    <row r="268" s="14" customFormat="1">
      <c r="A268" s="14"/>
      <c r="B268" s="236"/>
      <c r="C268" s="237"/>
      <c r="D268" s="227" t="s">
        <v>141</v>
      </c>
      <c r="E268" s="238" t="s">
        <v>19</v>
      </c>
      <c r="F268" s="239" t="s">
        <v>474</v>
      </c>
      <c r="G268" s="237"/>
      <c r="H268" s="240">
        <v>93.882000000000005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141</v>
      </c>
      <c r="AU268" s="246" t="s">
        <v>85</v>
      </c>
      <c r="AV268" s="14" t="s">
        <v>85</v>
      </c>
      <c r="AW268" s="14" t="s">
        <v>36</v>
      </c>
      <c r="AX268" s="14" t="s">
        <v>75</v>
      </c>
      <c r="AY268" s="246" t="s">
        <v>131</v>
      </c>
    </row>
    <row r="269" s="15" customFormat="1">
      <c r="A269" s="15"/>
      <c r="B269" s="247"/>
      <c r="C269" s="248"/>
      <c r="D269" s="227" t="s">
        <v>141</v>
      </c>
      <c r="E269" s="249" t="s">
        <v>19</v>
      </c>
      <c r="F269" s="250" t="s">
        <v>159</v>
      </c>
      <c r="G269" s="248"/>
      <c r="H269" s="251">
        <v>105.867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7" t="s">
        <v>141</v>
      </c>
      <c r="AU269" s="257" t="s">
        <v>85</v>
      </c>
      <c r="AV269" s="15" t="s">
        <v>137</v>
      </c>
      <c r="AW269" s="15" t="s">
        <v>36</v>
      </c>
      <c r="AX269" s="15" t="s">
        <v>83</v>
      </c>
      <c r="AY269" s="257" t="s">
        <v>131</v>
      </c>
    </row>
    <row r="270" s="12" customFormat="1" ht="22.8" customHeight="1">
      <c r="A270" s="12"/>
      <c r="B270" s="190"/>
      <c r="C270" s="191"/>
      <c r="D270" s="192" t="s">
        <v>74</v>
      </c>
      <c r="E270" s="204" t="s">
        <v>475</v>
      </c>
      <c r="F270" s="204" t="s">
        <v>476</v>
      </c>
      <c r="G270" s="191"/>
      <c r="H270" s="191"/>
      <c r="I270" s="194"/>
      <c r="J270" s="205">
        <f>BK270</f>
        <v>0</v>
      </c>
      <c r="K270" s="191"/>
      <c r="L270" s="196"/>
      <c r="M270" s="197"/>
      <c r="N270" s="198"/>
      <c r="O270" s="198"/>
      <c r="P270" s="199">
        <f>SUM(P271:P272)</f>
        <v>0</v>
      </c>
      <c r="Q270" s="198"/>
      <c r="R270" s="199">
        <f>SUM(R271:R272)</f>
        <v>0</v>
      </c>
      <c r="S270" s="198"/>
      <c r="T270" s="200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1" t="s">
        <v>83</v>
      </c>
      <c r="AT270" s="202" t="s">
        <v>74</v>
      </c>
      <c r="AU270" s="202" t="s">
        <v>83</v>
      </c>
      <c r="AY270" s="201" t="s">
        <v>131</v>
      </c>
      <c r="BK270" s="203">
        <f>SUM(BK271:BK272)</f>
        <v>0</v>
      </c>
    </row>
    <row r="271" s="2" customFormat="1" ht="37.8" customHeight="1">
      <c r="A271" s="39"/>
      <c r="B271" s="40"/>
      <c r="C271" s="206" t="s">
        <v>477</v>
      </c>
      <c r="D271" s="206" t="s">
        <v>133</v>
      </c>
      <c r="E271" s="207" t="s">
        <v>478</v>
      </c>
      <c r="F271" s="208" t="s">
        <v>479</v>
      </c>
      <c r="G271" s="209" t="s">
        <v>254</v>
      </c>
      <c r="H271" s="210">
        <v>17.827999999999999</v>
      </c>
      <c r="I271" s="211"/>
      <c r="J271" s="212">
        <f>ROUND(I271*H271,2)</f>
        <v>0</v>
      </c>
      <c r="K271" s="213"/>
      <c r="L271" s="45"/>
      <c r="M271" s="214" t="s">
        <v>19</v>
      </c>
      <c r="N271" s="215" t="s">
        <v>46</v>
      </c>
      <c r="O271" s="85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8" t="s">
        <v>137</v>
      </c>
      <c r="AT271" s="218" t="s">
        <v>133</v>
      </c>
      <c r="AU271" s="218" t="s">
        <v>85</v>
      </c>
      <c r="AY271" s="18" t="s">
        <v>131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8" t="s">
        <v>83</v>
      </c>
      <c r="BK271" s="219">
        <f>ROUND(I271*H271,2)</f>
        <v>0</v>
      </c>
      <c r="BL271" s="18" t="s">
        <v>137</v>
      </c>
      <c r="BM271" s="218" t="s">
        <v>480</v>
      </c>
    </row>
    <row r="272" s="2" customFormat="1">
      <c r="A272" s="39"/>
      <c r="B272" s="40"/>
      <c r="C272" s="41"/>
      <c r="D272" s="220" t="s">
        <v>139</v>
      </c>
      <c r="E272" s="41"/>
      <c r="F272" s="221" t="s">
        <v>481</v>
      </c>
      <c r="G272" s="41"/>
      <c r="H272" s="41"/>
      <c r="I272" s="222"/>
      <c r="J272" s="41"/>
      <c r="K272" s="41"/>
      <c r="L272" s="45"/>
      <c r="M272" s="223"/>
      <c r="N272" s="224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139</v>
      </c>
      <c r="AU272" s="18" t="s">
        <v>85</v>
      </c>
    </row>
    <row r="273" s="12" customFormat="1" ht="25.92" customHeight="1">
      <c r="A273" s="12"/>
      <c r="B273" s="190"/>
      <c r="C273" s="191"/>
      <c r="D273" s="192" t="s">
        <v>74</v>
      </c>
      <c r="E273" s="193" t="s">
        <v>278</v>
      </c>
      <c r="F273" s="193" t="s">
        <v>482</v>
      </c>
      <c r="G273" s="191"/>
      <c r="H273" s="191"/>
      <c r="I273" s="194"/>
      <c r="J273" s="195">
        <f>BK273</f>
        <v>0</v>
      </c>
      <c r="K273" s="191"/>
      <c r="L273" s="196"/>
      <c r="M273" s="197"/>
      <c r="N273" s="198"/>
      <c r="O273" s="198"/>
      <c r="P273" s="199">
        <f>P274</f>
        <v>0</v>
      </c>
      <c r="Q273" s="198"/>
      <c r="R273" s="199">
        <f>R274</f>
        <v>0.0693</v>
      </c>
      <c r="S273" s="198"/>
      <c r="T273" s="200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1" t="s">
        <v>150</v>
      </c>
      <c r="AT273" s="202" t="s">
        <v>74</v>
      </c>
      <c r="AU273" s="202" t="s">
        <v>75</v>
      </c>
      <c r="AY273" s="201" t="s">
        <v>131</v>
      </c>
      <c r="BK273" s="203">
        <f>BK274</f>
        <v>0</v>
      </c>
    </row>
    <row r="274" s="12" customFormat="1" ht="22.8" customHeight="1">
      <c r="A274" s="12"/>
      <c r="B274" s="190"/>
      <c r="C274" s="191"/>
      <c r="D274" s="192" t="s">
        <v>74</v>
      </c>
      <c r="E274" s="204" t="s">
        <v>483</v>
      </c>
      <c r="F274" s="204" t="s">
        <v>484</v>
      </c>
      <c r="G274" s="191"/>
      <c r="H274" s="191"/>
      <c r="I274" s="194"/>
      <c r="J274" s="205">
        <f>BK274</f>
        <v>0</v>
      </c>
      <c r="K274" s="191"/>
      <c r="L274" s="196"/>
      <c r="M274" s="197"/>
      <c r="N274" s="198"/>
      <c r="O274" s="198"/>
      <c r="P274" s="199">
        <f>SUM(P275:P280)</f>
        <v>0</v>
      </c>
      <c r="Q274" s="198"/>
      <c r="R274" s="199">
        <f>SUM(R275:R280)</f>
        <v>0.0693</v>
      </c>
      <c r="S274" s="198"/>
      <c r="T274" s="200">
        <f>SUM(T275:T280)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1" t="s">
        <v>150</v>
      </c>
      <c r="AT274" s="202" t="s">
        <v>74</v>
      </c>
      <c r="AU274" s="202" t="s">
        <v>83</v>
      </c>
      <c r="AY274" s="201" t="s">
        <v>131</v>
      </c>
      <c r="BK274" s="203">
        <f>SUM(BK275:BK280)</f>
        <v>0</v>
      </c>
    </row>
    <row r="275" s="2" customFormat="1" ht="33" customHeight="1">
      <c r="A275" s="39"/>
      <c r="B275" s="40"/>
      <c r="C275" s="206" t="s">
        <v>485</v>
      </c>
      <c r="D275" s="206" t="s">
        <v>133</v>
      </c>
      <c r="E275" s="207" t="s">
        <v>486</v>
      </c>
      <c r="F275" s="208" t="s">
        <v>487</v>
      </c>
      <c r="G275" s="209" t="s">
        <v>191</v>
      </c>
      <c r="H275" s="210">
        <v>120</v>
      </c>
      <c r="I275" s="211"/>
      <c r="J275" s="212">
        <f>ROUND(I275*H275,2)</f>
        <v>0</v>
      </c>
      <c r="K275" s="213"/>
      <c r="L275" s="45"/>
      <c r="M275" s="214" t="s">
        <v>19</v>
      </c>
      <c r="N275" s="215" t="s">
        <v>46</v>
      </c>
      <c r="O275" s="85"/>
      <c r="P275" s="216">
        <f>O275*H275</f>
        <v>0</v>
      </c>
      <c r="Q275" s="216">
        <v>0</v>
      </c>
      <c r="R275" s="216">
        <f>Q275*H275</f>
        <v>0</v>
      </c>
      <c r="S275" s="216">
        <v>0</v>
      </c>
      <c r="T275" s="21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8" t="s">
        <v>488</v>
      </c>
      <c r="AT275" s="218" t="s">
        <v>133</v>
      </c>
      <c r="AU275" s="218" t="s">
        <v>85</v>
      </c>
      <c r="AY275" s="18" t="s">
        <v>131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8" t="s">
        <v>83</v>
      </c>
      <c r="BK275" s="219">
        <f>ROUND(I275*H275,2)</f>
        <v>0</v>
      </c>
      <c r="BL275" s="18" t="s">
        <v>488</v>
      </c>
      <c r="BM275" s="218" t="s">
        <v>489</v>
      </c>
    </row>
    <row r="276" s="2" customFormat="1">
      <c r="A276" s="39"/>
      <c r="B276" s="40"/>
      <c r="C276" s="41"/>
      <c r="D276" s="220" t="s">
        <v>139</v>
      </c>
      <c r="E276" s="41"/>
      <c r="F276" s="221" t="s">
        <v>490</v>
      </c>
      <c r="G276" s="41"/>
      <c r="H276" s="41"/>
      <c r="I276" s="222"/>
      <c r="J276" s="41"/>
      <c r="K276" s="41"/>
      <c r="L276" s="45"/>
      <c r="M276" s="223"/>
      <c r="N276" s="224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139</v>
      </c>
      <c r="AU276" s="18" t="s">
        <v>85</v>
      </c>
    </row>
    <row r="277" s="13" customFormat="1">
      <c r="A277" s="13"/>
      <c r="B277" s="225"/>
      <c r="C277" s="226"/>
      <c r="D277" s="227" t="s">
        <v>141</v>
      </c>
      <c r="E277" s="228" t="s">
        <v>19</v>
      </c>
      <c r="F277" s="229" t="s">
        <v>491</v>
      </c>
      <c r="G277" s="226"/>
      <c r="H277" s="228" t="s">
        <v>19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141</v>
      </c>
      <c r="AU277" s="235" t="s">
        <v>85</v>
      </c>
      <c r="AV277" s="13" t="s">
        <v>83</v>
      </c>
      <c r="AW277" s="13" t="s">
        <v>36</v>
      </c>
      <c r="AX277" s="13" t="s">
        <v>75</v>
      </c>
      <c r="AY277" s="235" t="s">
        <v>131</v>
      </c>
    </row>
    <row r="278" s="14" customFormat="1">
      <c r="A278" s="14"/>
      <c r="B278" s="236"/>
      <c r="C278" s="237"/>
      <c r="D278" s="227" t="s">
        <v>141</v>
      </c>
      <c r="E278" s="238" t="s">
        <v>19</v>
      </c>
      <c r="F278" s="239" t="s">
        <v>492</v>
      </c>
      <c r="G278" s="237"/>
      <c r="H278" s="240">
        <v>120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141</v>
      </c>
      <c r="AU278" s="246" t="s">
        <v>85</v>
      </c>
      <c r="AV278" s="14" t="s">
        <v>85</v>
      </c>
      <c r="AW278" s="14" t="s">
        <v>36</v>
      </c>
      <c r="AX278" s="14" t="s">
        <v>83</v>
      </c>
      <c r="AY278" s="246" t="s">
        <v>131</v>
      </c>
    </row>
    <row r="279" s="2" customFormat="1" ht="24.15" customHeight="1">
      <c r="A279" s="39"/>
      <c r="B279" s="40"/>
      <c r="C279" s="258" t="s">
        <v>493</v>
      </c>
      <c r="D279" s="258" t="s">
        <v>278</v>
      </c>
      <c r="E279" s="259" t="s">
        <v>494</v>
      </c>
      <c r="F279" s="260" t="s">
        <v>495</v>
      </c>
      <c r="G279" s="261" t="s">
        <v>191</v>
      </c>
      <c r="H279" s="262">
        <v>126</v>
      </c>
      <c r="I279" s="263"/>
      <c r="J279" s="264">
        <f>ROUND(I279*H279,2)</f>
        <v>0</v>
      </c>
      <c r="K279" s="265"/>
      <c r="L279" s="266"/>
      <c r="M279" s="267" t="s">
        <v>19</v>
      </c>
      <c r="N279" s="268" t="s">
        <v>46</v>
      </c>
      <c r="O279" s="85"/>
      <c r="P279" s="216">
        <f>O279*H279</f>
        <v>0</v>
      </c>
      <c r="Q279" s="216">
        <v>0.00055000000000000003</v>
      </c>
      <c r="R279" s="216">
        <f>Q279*H279</f>
        <v>0.0693</v>
      </c>
      <c r="S279" s="216">
        <v>0</v>
      </c>
      <c r="T279" s="21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8" t="s">
        <v>496</v>
      </c>
      <c r="AT279" s="218" t="s">
        <v>278</v>
      </c>
      <c r="AU279" s="218" t="s">
        <v>85</v>
      </c>
      <c r="AY279" s="18" t="s">
        <v>131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8" t="s">
        <v>83</v>
      </c>
      <c r="BK279" s="219">
        <f>ROUND(I279*H279,2)</f>
        <v>0</v>
      </c>
      <c r="BL279" s="18" t="s">
        <v>496</v>
      </c>
      <c r="BM279" s="218" t="s">
        <v>497</v>
      </c>
    </row>
    <row r="280" s="14" customFormat="1">
      <c r="A280" s="14"/>
      <c r="B280" s="236"/>
      <c r="C280" s="237"/>
      <c r="D280" s="227" t="s">
        <v>141</v>
      </c>
      <c r="E280" s="238" t="s">
        <v>19</v>
      </c>
      <c r="F280" s="239" t="s">
        <v>498</v>
      </c>
      <c r="G280" s="237"/>
      <c r="H280" s="240">
        <v>126</v>
      </c>
      <c r="I280" s="241"/>
      <c r="J280" s="237"/>
      <c r="K280" s="237"/>
      <c r="L280" s="242"/>
      <c r="M280" s="270"/>
      <c r="N280" s="271"/>
      <c r="O280" s="271"/>
      <c r="P280" s="271"/>
      <c r="Q280" s="271"/>
      <c r="R280" s="271"/>
      <c r="S280" s="271"/>
      <c r="T280" s="27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141</v>
      </c>
      <c r="AU280" s="246" t="s">
        <v>85</v>
      </c>
      <c r="AV280" s="14" t="s">
        <v>85</v>
      </c>
      <c r="AW280" s="14" t="s">
        <v>36</v>
      </c>
      <c r="AX280" s="14" t="s">
        <v>83</v>
      </c>
      <c r="AY280" s="246" t="s">
        <v>131</v>
      </c>
    </row>
    <row r="281" s="2" customFormat="1" ht="6.96" customHeight="1">
      <c r="A281" s="39"/>
      <c r="B281" s="60"/>
      <c r="C281" s="61"/>
      <c r="D281" s="61"/>
      <c r="E281" s="61"/>
      <c r="F281" s="61"/>
      <c r="G281" s="61"/>
      <c r="H281" s="61"/>
      <c r="I281" s="61"/>
      <c r="J281" s="61"/>
      <c r="K281" s="61"/>
      <c r="L281" s="45"/>
      <c r="M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OnAVAyDiiQ+BEjAXzIWd/8XPwTBJgMzmSl+oEhdsKj/XokbXQSz/10UGneOlcUmR6pCgiZZjhWfCZ1pdUDrkzQ==" hashValue="TndWgNp/+YD3XxeJDpSln5l58ZB7ppuSMlQEBlhhG/PyuV0mJD6VGBfos+T5xLZKKcGDLU7V2n3ycOzqlG3WXA==" algorithmName="SHA-512" password="C68C"/>
  <autoFilter ref="C86:K28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13106123"/>
    <hyperlink ref="F95" r:id="rId2" display="https://podminky.urs.cz/item/CS_URS_2024_01/113107122"/>
    <hyperlink ref="F99" r:id="rId3" display="https://podminky.urs.cz/item/CS_URS_2024_01/113107124"/>
    <hyperlink ref="F106" r:id="rId4" display="https://podminky.urs.cz/item/CS_URS_2024_01/113107123"/>
    <hyperlink ref="F110" r:id="rId5" display="https://podminky.urs.cz/item/CS_URS_2024_01/113107143"/>
    <hyperlink ref="F114" r:id="rId6" display="https://podminky.urs.cz/item/CS_URS_2024_01/113107343"/>
    <hyperlink ref="F121" r:id="rId7" display="https://podminky.urs.cz/item/CS_URS_2024_01/113154113"/>
    <hyperlink ref="F128" r:id="rId8" display="https://podminky.urs.cz/item/CS_URS_2024_01/113201112"/>
    <hyperlink ref="F132" r:id="rId9" display="https://podminky.urs.cz/item/CS_URS_2024_01/113202111"/>
    <hyperlink ref="F139" r:id="rId10" display="https://podminky.urs.cz/item/CS_URS_2024_01/122251102"/>
    <hyperlink ref="F143" r:id="rId11" display="https://podminky.urs.cz/item/CS_URS_2024_01/132212131"/>
    <hyperlink ref="F147" r:id="rId12" display="https://podminky.urs.cz/item/CS_URS_2024_01/132251101"/>
    <hyperlink ref="F151" r:id="rId13" display="https://podminky.urs.cz/item/CS_URS_2024_01/151101101"/>
    <hyperlink ref="F163" r:id="rId14" display="https://podminky.urs.cz/item/CS_URS_2024_01/151101111"/>
    <hyperlink ref="F165" r:id="rId15" display="https://podminky.urs.cz/item/CS_URS_2024_01/162751117"/>
    <hyperlink ref="F169" r:id="rId16" display="https://podminky.urs.cz/item/CS_URS_2024_01/171201231"/>
    <hyperlink ref="F172" r:id="rId17" display="https://podminky.urs.cz/item/CS_URS_2024_01/171251201"/>
    <hyperlink ref="F175" r:id="rId18" display="https://podminky.urs.cz/item/CS_URS_2024_01/119001421"/>
    <hyperlink ref="F178" r:id="rId19" display="https://podminky.urs.cz/item/CS_URS_2024_01/175111101"/>
    <hyperlink ref="F184" r:id="rId20" display="https://podminky.urs.cz/item/CS_URS_2024_01/451573111"/>
    <hyperlink ref="F187" r:id="rId21" display="https://podminky.urs.cz/item/CS_URS_2024_01/452112112"/>
    <hyperlink ref="F190" r:id="rId22" display="https://podminky.urs.cz/item/CS_URS_2024_01/452112122"/>
    <hyperlink ref="F193" r:id="rId23" display="https://podminky.urs.cz/item/CS_URS_2024_01/452311141"/>
    <hyperlink ref="F196" r:id="rId24" display="https://podminky.urs.cz/item/CS_URS_2024_01/890111812"/>
    <hyperlink ref="F198" r:id="rId25" display="https://podminky.urs.cz/item/CS_URS_2024_01/890411811"/>
    <hyperlink ref="F201" r:id="rId26" display="https://podminky.urs.cz/item/CS_URS_2024_01/894410301R"/>
    <hyperlink ref="F205" r:id="rId27" display="https://podminky.urs.cz/item/CS_URS_2024_01/895941302"/>
    <hyperlink ref="F208" r:id="rId28" display="https://podminky.urs.cz/item/CS_URS_2024_01/895941321"/>
    <hyperlink ref="F211" r:id="rId29" display="https://podminky.urs.cz/item/CS_URS_2024_01/895941322"/>
    <hyperlink ref="F214" r:id="rId30" display="https://podminky.urs.cz/item/CS_URS_2024_01/895941332"/>
    <hyperlink ref="F217" r:id="rId31" display="https://podminky.urs.cz/item/CS_URS_2024_01/899102211"/>
    <hyperlink ref="F219" r:id="rId32" display="https://podminky.urs.cz/item/CS_URS_2024_01/899104112"/>
    <hyperlink ref="F222" r:id="rId33" display="https://podminky.urs.cz/item/CS_URS_2024_01/899201211"/>
    <hyperlink ref="F224" r:id="rId34" display="https://podminky.urs.cz/item/CS_URS_2024_01/899204112"/>
    <hyperlink ref="F228" r:id="rId35" display="https://podminky.urs.cz/item/CS_URS_2024_01/899623151"/>
    <hyperlink ref="F231" r:id="rId36" display="https://podminky.urs.cz/item/CS_URS_2024_01/966006211"/>
    <hyperlink ref="F236" r:id="rId37" display="https://podminky.urs.cz/item/CS_URS_2024_01/919735113"/>
    <hyperlink ref="F243" r:id="rId38" display="https://podminky.urs.cz/item/CS_URS_2024_01/919735111"/>
    <hyperlink ref="F248" r:id="rId39" display="https://podminky.urs.cz/item/CS_URS_2024_01/997002511_N"/>
    <hyperlink ref="F250" r:id="rId40" display="https://podminky.urs.cz/item/CS_URS_2024_01/997002519_N"/>
    <hyperlink ref="F254" r:id="rId41" display="https://podminky.urs.cz/item/CS_URS_2024_01/997013847"/>
    <hyperlink ref="F258" r:id="rId42" display="https://podminky.urs.cz/item/CS_URS_2024_01/997013861"/>
    <hyperlink ref="F262" r:id="rId43" display="https://podminky.urs.cz/item/CS_URS_2024_01/997013871"/>
    <hyperlink ref="F265" r:id="rId44" display="https://podminky.urs.cz/item/CS_URS_2024_01/997013873"/>
    <hyperlink ref="F272" r:id="rId45" display="https://podminky.urs.cz/item/CS_URS_2024_01/998223011"/>
    <hyperlink ref="F276" r:id="rId46" display="https://podminky.urs.cz/item/CS_URS_2024_01/460791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hidden="1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Parkovací plochy na ulici Školní v Kopřivnici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30" customHeight="1">
      <c r="A9" s="39"/>
      <c r="B9" s="45"/>
      <c r="C9" s="39"/>
      <c r="D9" s="39"/>
      <c r="E9" s="136" t="s">
        <v>499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28</v>
      </c>
      <c r="J15" s="137" t="s">
        <v>29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28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ROUND((SUM(BE88:BE349)),  2)</f>
        <v>0</v>
      </c>
      <c r="G33" s="39"/>
      <c r="H33" s="39"/>
      <c r="I33" s="149">
        <v>0.20999999999999999</v>
      </c>
      <c r="J33" s="148">
        <f>ROUND(((SUM(BE88:BE349))*I33),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47</v>
      </c>
      <c r="F34" s="148">
        <f>ROUND((SUM(BF88:BF349)),  2)</f>
        <v>0</v>
      </c>
      <c r="G34" s="39"/>
      <c r="H34" s="39"/>
      <c r="I34" s="149">
        <v>0.14999999999999999</v>
      </c>
      <c r="J34" s="148">
        <f>ROUND(((SUM(BF88:BF349))*I34),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ROUND((SUM(BG88:BG349)),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ROUND((SUM(BH88:BH349)),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ROUND((SUM(BI88:BI349)),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Parkovací plochy na ulici Školní v Kopřivnici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41"/>
      <c r="D50" s="41"/>
      <c r="E50" s="70" t="str">
        <f>E9</f>
        <v>SO02_N - Parkovací stání, včetně navazujících zpevněných ploch - nezpůsobilé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Kopřivnice</v>
      </c>
      <c r="G52" s="41"/>
      <c r="H52" s="41"/>
      <c r="I52" s="33" t="s">
        <v>23</v>
      </c>
      <c r="J52" s="73" t="str">
        <f>IF(J12="","",J12)</f>
        <v>6. 2. 2024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Kopřivnice</v>
      </c>
      <c r="G54" s="41"/>
      <c r="H54" s="41"/>
      <c r="I54" s="33" t="s">
        <v>32</v>
      </c>
      <c r="J54" s="37" t="str">
        <f>E21</f>
        <v>AWT Rekultivace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Lenka Kropáčová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500</v>
      </c>
      <c r="E62" s="175"/>
      <c r="F62" s="175"/>
      <c r="G62" s="175"/>
      <c r="H62" s="175"/>
      <c r="I62" s="175"/>
      <c r="J62" s="176">
        <f>J146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501</v>
      </c>
      <c r="E63" s="175"/>
      <c r="F63" s="175"/>
      <c r="G63" s="175"/>
      <c r="H63" s="175"/>
      <c r="I63" s="175"/>
      <c r="J63" s="176">
        <f>J164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502</v>
      </c>
      <c r="E64" s="175"/>
      <c r="F64" s="175"/>
      <c r="G64" s="175"/>
      <c r="H64" s="175"/>
      <c r="I64" s="175"/>
      <c r="J64" s="176">
        <f>J177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111</v>
      </c>
      <c r="E65" s="175"/>
      <c r="F65" s="175"/>
      <c r="G65" s="175"/>
      <c r="H65" s="175"/>
      <c r="I65" s="175"/>
      <c r="J65" s="176">
        <f>J243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113</v>
      </c>
      <c r="E66" s="175"/>
      <c r="F66" s="175"/>
      <c r="G66" s="175"/>
      <c r="H66" s="175"/>
      <c r="I66" s="175"/>
      <c r="J66" s="176">
        <f>J340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503</v>
      </c>
      <c r="E67" s="169"/>
      <c r="F67" s="169"/>
      <c r="G67" s="169"/>
      <c r="H67" s="169"/>
      <c r="I67" s="169"/>
      <c r="J67" s="170">
        <f>J343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504</v>
      </c>
      <c r="E68" s="175"/>
      <c r="F68" s="175"/>
      <c r="G68" s="175"/>
      <c r="H68" s="175"/>
      <c r="I68" s="175"/>
      <c r="J68" s="176">
        <f>J344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Parkovací plochy na ulici Školní v Kopřivnici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102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30" customHeight="1">
      <c r="A80" s="39"/>
      <c r="B80" s="40"/>
      <c r="C80" s="41"/>
      <c r="D80" s="41"/>
      <c r="E80" s="70" t="str">
        <f>E9</f>
        <v>SO02_N - Parkovací stání, včetně navazujících zpevněných ploch - nezpůsobilé náklady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Město Kopřivnice</v>
      </c>
      <c r="G82" s="41"/>
      <c r="H82" s="41"/>
      <c r="I82" s="33" t="s">
        <v>23</v>
      </c>
      <c r="J82" s="73" t="str">
        <f>IF(J12="","",J12)</f>
        <v>6. 2. 2024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Kopřivnice</v>
      </c>
      <c r="G84" s="41"/>
      <c r="H84" s="41"/>
      <c r="I84" s="33" t="s">
        <v>32</v>
      </c>
      <c r="J84" s="37" t="str">
        <f>E21</f>
        <v>AWT Rekultivace a.s.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30</v>
      </c>
      <c r="D85" s="41"/>
      <c r="E85" s="41"/>
      <c r="F85" s="28" t="str">
        <f>IF(E18="","",E18)</f>
        <v>Vyplň údaj</v>
      </c>
      <c r="G85" s="41"/>
      <c r="H85" s="41"/>
      <c r="I85" s="33" t="s">
        <v>37</v>
      </c>
      <c r="J85" s="37" t="str">
        <f>E24</f>
        <v>Ing. Lenka Kropáčová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117</v>
      </c>
      <c r="D87" s="181" t="s">
        <v>60</v>
      </c>
      <c r="E87" s="181" t="s">
        <v>56</v>
      </c>
      <c r="F87" s="181" t="s">
        <v>57</v>
      </c>
      <c r="G87" s="181" t="s">
        <v>118</v>
      </c>
      <c r="H87" s="181" t="s">
        <v>119</v>
      </c>
      <c r="I87" s="181" t="s">
        <v>120</v>
      </c>
      <c r="J87" s="182" t="s">
        <v>106</v>
      </c>
      <c r="K87" s="183" t="s">
        <v>121</v>
      </c>
      <c r="L87" s="184"/>
      <c r="M87" s="93" t="s">
        <v>19</v>
      </c>
      <c r="N87" s="94" t="s">
        <v>45</v>
      </c>
      <c r="O87" s="94" t="s">
        <v>122</v>
      </c>
      <c r="P87" s="94" t="s">
        <v>123</v>
      </c>
      <c r="Q87" s="94" t="s">
        <v>124</v>
      </c>
      <c r="R87" s="94" t="s">
        <v>125</v>
      </c>
      <c r="S87" s="94" t="s">
        <v>126</v>
      </c>
      <c r="T87" s="95" t="s">
        <v>127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128</v>
      </c>
      <c r="D88" s="41"/>
      <c r="E88" s="41"/>
      <c r="F88" s="41"/>
      <c r="G88" s="41"/>
      <c r="H88" s="41"/>
      <c r="I88" s="41"/>
      <c r="J88" s="185">
        <f>BK88</f>
        <v>0</v>
      </c>
      <c r="K88" s="41"/>
      <c r="L88" s="45"/>
      <c r="M88" s="96"/>
      <c r="N88" s="186"/>
      <c r="O88" s="97"/>
      <c r="P88" s="187">
        <f>P89+P343</f>
        <v>0</v>
      </c>
      <c r="Q88" s="97"/>
      <c r="R88" s="187">
        <f>R89+R343</f>
        <v>942.52212984999994</v>
      </c>
      <c r="S88" s="97"/>
      <c r="T88" s="188">
        <f>T89+T343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107</v>
      </c>
      <c r="BK88" s="189">
        <f>BK89+BK343</f>
        <v>0</v>
      </c>
    </row>
    <row r="89" s="12" customFormat="1" ht="25.92" customHeight="1">
      <c r="A89" s="12"/>
      <c r="B89" s="190"/>
      <c r="C89" s="191"/>
      <c r="D89" s="192" t="s">
        <v>74</v>
      </c>
      <c r="E89" s="193" t="s">
        <v>129</v>
      </c>
      <c r="F89" s="193" t="s">
        <v>130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P90+P146+P164+P177+P243+P340</f>
        <v>0</v>
      </c>
      <c r="Q89" s="198"/>
      <c r="R89" s="199">
        <f>R90+R146+R164+R177+R243+R340</f>
        <v>942.44164984999998</v>
      </c>
      <c r="S89" s="198"/>
      <c r="T89" s="200">
        <f>T90+T146+T164+T177+T243+T340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83</v>
      </c>
      <c r="AT89" s="202" t="s">
        <v>74</v>
      </c>
      <c r="AU89" s="202" t="s">
        <v>75</v>
      </c>
      <c r="AY89" s="201" t="s">
        <v>131</v>
      </c>
      <c r="BK89" s="203">
        <f>BK90+BK146+BK164+BK177+BK243+BK340</f>
        <v>0</v>
      </c>
    </row>
    <row r="90" s="12" customFormat="1" ht="22.8" customHeight="1">
      <c r="A90" s="12"/>
      <c r="B90" s="190"/>
      <c r="C90" s="191"/>
      <c r="D90" s="192" t="s">
        <v>74</v>
      </c>
      <c r="E90" s="204" t="s">
        <v>83</v>
      </c>
      <c r="F90" s="204" t="s">
        <v>132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SUM(P91:P145)</f>
        <v>0</v>
      </c>
      <c r="Q90" s="198"/>
      <c r="R90" s="199">
        <f>SUM(R91:R145)</f>
        <v>297.60000000000002</v>
      </c>
      <c r="S90" s="198"/>
      <c r="T90" s="200">
        <f>SUM(T91:T145)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83</v>
      </c>
      <c r="AT90" s="202" t="s">
        <v>74</v>
      </c>
      <c r="AU90" s="202" t="s">
        <v>83</v>
      </c>
      <c r="AY90" s="201" t="s">
        <v>131</v>
      </c>
      <c r="BK90" s="203">
        <f>SUM(BK91:BK145)</f>
        <v>0</v>
      </c>
    </row>
    <row r="91" s="2" customFormat="1" ht="33" customHeight="1">
      <c r="A91" s="39"/>
      <c r="B91" s="40"/>
      <c r="C91" s="206" t="s">
        <v>83</v>
      </c>
      <c r="D91" s="206" t="s">
        <v>133</v>
      </c>
      <c r="E91" s="207" t="s">
        <v>205</v>
      </c>
      <c r="F91" s="208" t="s">
        <v>206</v>
      </c>
      <c r="G91" s="209" t="s">
        <v>207</v>
      </c>
      <c r="H91" s="210">
        <v>148.80000000000001</v>
      </c>
      <c r="I91" s="211"/>
      <c r="J91" s="212">
        <f>ROUND(I91*H91,2)</f>
        <v>0</v>
      </c>
      <c r="K91" s="213"/>
      <c r="L91" s="45"/>
      <c r="M91" s="214" t="s">
        <v>19</v>
      </c>
      <c r="N91" s="215" t="s">
        <v>46</v>
      </c>
      <c r="O91" s="85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8" t="s">
        <v>137</v>
      </c>
      <c r="AT91" s="218" t="s">
        <v>133</v>
      </c>
      <c r="AU91" s="218" t="s">
        <v>85</v>
      </c>
      <c r="AY91" s="18" t="s">
        <v>131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83</v>
      </c>
      <c r="BK91" s="219">
        <f>ROUND(I91*H91,2)</f>
        <v>0</v>
      </c>
      <c r="BL91" s="18" t="s">
        <v>137</v>
      </c>
      <c r="BM91" s="218" t="s">
        <v>505</v>
      </c>
    </row>
    <row r="92" s="2" customFormat="1">
      <c r="A92" s="39"/>
      <c r="B92" s="40"/>
      <c r="C92" s="41"/>
      <c r="D92" s="220" t="s">
        <v>139</v>
      </c>
      <c r="E92" s="41"/>
      <c r="F92" s="221" t="s">
        <v>209</v>
      </c>
      <c r="G92" s="41"/>
      <c r="H92" s="41"/>
      <c r="I92" s="222"/>
      <c r="J92" s="41"/>
      <c r="K92" s="41"/>
      <c r="L92" s="45"/>
      <c r="M92" s="223"/>
      <c r="N92" s="22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85</v>
      </c>
    </row>
    <row r="93" s="13" customFormat="1">
      <c r="A93" s="13"/>
      <c r="B93" s="225"/>
      <c r="C93" s="226"/>
      <c r="D93" s="227" t="s">
        <v>141</v>
      </c>
      <c r="E93" s="228" t="s">
        <v>19</v>
      </c>
      <c r="F93" s="229" t="s">
        <v>506</v>
      </c>
      <c r="G93" s="226"/>
      <c r="H93" s="228" t="s">
        <v>19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141</v>
      </c>
      <c r="AU93" s="235" t="s">
        <v>85</v>
      </c>
      <c r="AV93" s="13" t="s">
        <v>83</v>
      </c>
      <c r="AW93" s="13" t="s">
        <v>36</v>
      </c>
      <c r="AX93" s="13" t="s">
        <v>75</v>
      </c>
      <c r="AY93" s="235" t="s">
        <v>131</v>
      </c>
    </row>
    <row r="94" s="13" customFormat="1">
      <c r="A94" s="13"/>
      <c r="B94" s="225"/>
      <c r="C94" s="226"/>
      <c r="D94" s="227" t="s">
        <v>141</v>
      </c>
      <c r="E94" s="228" t="s">
        <v>19</v>
      </c>
      <c r="F94" s="229" t="s">
        <v>507</v>
      </c>
      <c r="G94" s="226"/>
      <c r="H94" s="228" t="s">
        <v>19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141</v>
      </c>
      <c r="AU94" s="235" t="s">
        <v>85</v>
      </c>
      <c r="AV94" s="13" t="s">
        <v>83</v>
      </c>
      <c r="AW94" s="13" t="s">
        <v>36</v>
      </c>
      <c r="AX94" s="13" t="s">
        <v>75</v>
      </c>
      <c r="AY94" s="235" t="s">
        <v>131</v>
      </c>
    </row>
    <row r="95" s="13" customFormat="1">
      <c r="A95" s="13"/>
      <c r="B95" s="225"/>
      <c r="C95" s="226"/>
      <c r="D95" s="227" t="s">
        <v>141</v>
      </c>
      <c r="E95" s="228" t="s">
        <v>19</v>
      </c>
      <c r="F95" s="229" t="s">
        <v>508</v>
      </c>
      <c r="G95" s="226"/>
      <c r="H95" s="228" t="s">
        <v>19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141</v>
      </c>
      <c r="AU95" s="235" t="s">
        <v>85</v>
      </c>
      <c r="AV95" s="13" t="s">
        <v>83</v>
      </c>
      <c r="AW95" s="13" t="s">
        <v>36</v>
      </c>
      <c r="AX95" s="13" t="s">
        <v>75</v>
      </c>
      <c r="AY95" s="235" t="s">
        <v>131</v>
      </c>
    </row>
    <row r="96" s="14" customFormat="1">
      <c r="A96" s="14"/>
      <c r="B96" s="236"/>
      <c r="C96" s="237"/>
      <c r="D96" s="227" t="s">
        <v>141</v>
      </c>
      <c r="E96" s="238" t="s">
        <v>19</v>
      </c>
      <c r="F96" s="239" t="s">
        <v>509</v>
      </c>
      <c r="G96" s="237"/>
      <c r="H96" s="240">
        <v>68.400000000000006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141</v>
      </c>
      <c r="AU96" s="246" t="s">
        <v>85</v>
      </c>
      <c r="AV96" s="14" t="s">
        <v>85</v>
      </c>
      <c r="AW96" s="14" t="s">
        <v>36</v>
      </c>
      <c r="AX96" s="14" t="s">
        <v>75</v>
      </c>
      <c r="AY96" s="246" t="s">
        <v>131</v>
      </c>
    </row>
    <row r="97" s="13" customFormat="1">
      <c r="A97" s="13"/>
      <c r="B97" s="225"/>
      <c r="C97" s="226"/>
      <c r="D97" s="227" t="s">
        <v>141</v>
      </c>
      <c r="E97" s="228" t="s">
        <v>19</v>
      </c>
      <c r="F97" s="229" t="s">
        <v>510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141</v>
      </c>
      <c r="AU97" s="235" t="s">
        <v>85</v>
      </c>
      <c r="AV97" s="13" t="s">
        <v>83</v>
      </c>
      <c r="AW97" s="13" t="s">
        <v>36</v>
      </c>
      <c r="AX97" s="13" t="s">
        <v>75</v>
      </c>
      <c r="AY97" s="235" t="s">
        <v>131</v>
      </c>
    </row>
    <row r="98" s="14" customFormat="1">
      <c r="A98" s="14"/>
      <c r="B98" s="236"/>
      <c r="C98" s="237"/>
      <c r="D98" s="227" t="s">
        <v>141</v>
      </c>
      <c r="E98" s="238" t="s">
        <v>19</v>
      </c>
      <c r="F98" s="239" t="s">
        <v>511</v>
      </c>
      <c r="G98" s="237"/>
      <c r="H98" s="240">
        <v>14.4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141</v>
      </c>
      <c r="AU98" s="246" t="s">
        <v>85</v>
      </c>
      <c r="AV98" s="14" t="s">
        <v>85</v>
      </c>
      <c r="AW98" s="14" t="s">
        <v>36</v>
      </c>
      <c r="AX98" s="14" t="s">
        <v>75</v>
      </c>
      <c r="AY98" s="246" t="s">
        <v>131</v>
      </c>
    </row>
    <row r="99" s="13" customFormat="1">
      <c r="A99" s="13"/>
      <c r="B99" s="225"/>
      <c r="C99" s="226"/>
      <c r="D99" s="227" t="s">
        <v>141</v>
      </c>
      <c r="E99" s="228" t="s">
        <v>19</v>
      </c>
      <c r="F99" s="229" t="s">
        <v>512</v>
      </c>
      <c r="G99" s="226"/>
      <c r="H99" s="228" t="s">
        <v>19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141</v>
      </c>
      <c r="AU99" s="235" t="s">
        <v>85</v>
      </c>
      <c r="AV99" s="13" t="s">
        <v>83</v>
      </c>
      <c r="AW99" s="13" t="s">
        <v>36</v>
      </c>
      <c r="AX99" s="13" t="s">
        <v>75</v>
      </c>
      <c r="AY99" s="235" t="s">
        <v>131</v>
      </c>
    </row>
    <row r="100" s="14" customFormat="1">
      <c r="A100" s="14"/>
      <c r="B100" s="236"/>
      <c r="C100" s="237"/>
      <c r="D100" s="227" t="s">
        <v>141</v>
      </c>
      <c r="E100" s="238" t="s">
        <v>19</v>
      </c>
      <c r="F100" s="239" t="s">
        <v>513</v>
      </c>
      <c r="G100" s="237"/>
      <c r="H100" s="240">
        <v>21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141</v>
      </c>
      <c r="AU100" s="246" t="s">
        <v>85</v>
      </c>
      <c r="AV100" s="14" t="s">
        <v>85</v>
      </c>
      <c r="AW100" s="14" t="s">
        <v>36</v>
      </c>
      <c r="AX100" s="14" t="s">
        <v>75</v>
      </c>
      <c r="AY100" s="246" t="s">
        <v>131</v>
      </c>
    </row>
    <row r="101" s="13" customFormat="1">
      <c r="A101" s="13"/>
      <c r="B101" s="225"/>
      <c r="C101" s="226"/>
      <c r="D101" s="227" t="s">
        <v>141</v>
      </c>
      <c r="E101" s="228" t="s">
        <v>19</v>
      </c>
      <c r="F101" s="229" t="s">
        <v>514</v>
      </c>
      <c r="G101" s="226"/>
      <c r="H101" s="228" t="s">
        <v>19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141</v>
      </c>
      <c r="AU101" s="235" t="s">
        <v>85</v>
      </c>
      <c r="AV101" s="13" t="s">
        <v>83</v>
      </c>
      <c r="AW101" s="13" t="s">
        <v>36</v>
      </c>
      <c r="AX101" s="13" t="s">
        <v>75</v>
      </c>
      <c r="AY101" s="235" t="s">
        <v>131</v>
      </c>
    </row>
    <row r="102" s="14" customFormat="1">
      <c r="A102" s="14"/>
      <c r="B102" s="236"/>
      <c r="C102" s="237"/>
      <c r="D102" s="227" t="s">
        <v>141</v>
      </c>
      <c r="E102" s="238" t="s">
        <v>19</v>
      </c>
      <c r="F102" s="239" t="s">
        <v>515</v>
      </c>
      <c r="G102" s="237"/>
      <c r="H102" s="240">
        <v>45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141</v>
      </c>
      <c r="AU102" s="246" t="s">
        <v>85</v>
      </c>
      <c r="AV102" s="14" t="s">
        <v>85</v>
      </c>
      <c r="AW102" s="14" t="s">
        <v>36</v>
      </c>
      <c r="AX102" s="14" t="s">
        <v>75</v>
      </c>
      <c r="AY102" s="246" t="s">
        <v>131</v>
      </c>
    </row>
    <row r="103" s="15" customFormat="1">
      <c r="A103" s="15"/>
      <c r="B103" s="247"/>
      <c r="C103" s="248"/>
      <c r="D103" s="227" t="s">
        <v>141</v>
      </c>
      <c r="E103" s="249" t="s">
        <v>19</v>
      </c>
      <c r="F103" s="250" t="s">
        <v>159</v>
      </c>
      <c r="G103" s="248"/>
      <c r="H103" s="251">
        <v>148.80000000000001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141</v>
      </c>
      <c r="AU103" s="257" t="s">
        <v>85</v>
      </c>
      <c r="AV103" s="15" t="s">
        <v>137</v>
      </c>
      <c r="AW103" s="15" t="s">
        <v>36</v>
      </c>
      <c r="AX103" s="15" t="s">
        <v>83</v>
      </c>
      <c r="AY103" s="257" t="s">
        <v>131</v>
      </c>
    </row>
    <row r="104" s="2" customFormat="1" ht="62.7" customHeight="1">
      <c r="A104" s="39"/>
      <c r="B104" s="40"/>
      <c r="C104" s="206" t="s">
        <v>85</v>
      </c>
      <c r="D104" s="206" t="s">
        <v>133</v>
      </c>
      <c r="E104" s="207" t="s">
        <v>245</v>
      </c>
      <c r="F104" s="208" t="s">
        <v>246</v>
      </c>
      <c r="G104" s="209" t="s">
        <v>207</v>
      </c>
      <c r="H104" s="210">
        <v>148.80000000000001</v>
      </c>
      <c r="I104" s="211"/>
      <c r="J104" s="212">
        <f>ROUND(I104*H104,2)</f>
        <v>0</v>
      </c>
      <c r="K104" s="213"/>
      <c r="L104" s="45"/>
      <c r="M104" s="214" t="s">
        <v>19</v>
      </c>
      <c r="N104" s="215" t="s">
        <v>46</v>
      </c>
      <c r="O104" s="85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8" t="s">
        <v>137</v>
      </c>
      <c r="AT104" s="218" t="s">
        <v>133</v>
      </c>
      <c r="AU104" s="218" t="s">
        <v>85</v>
      </c>
      <c r="AY104" s="18" t="s">
        <v>131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83</v>
      </c>
      <c r="BK104" s="219">
        <f>ROUND(I104*H104,2)</f>
        <v>0</v>
      </c>
      <c r="BL104" s="18" t="s">
        <v>137</v>
      </c>
      <c r="BM104" s="218" t="s">
        <v>516</v>
      </c>
    </row>
    <row r="105" s="2" customFormat="1">
      <c r="A105" s="39"/>
      <c r="B105" s="40"/>
      <c r="C105" s="41"/>
      <c r="D105" s="220" t="s">
        <v>139</v>
      </c>
      <c r="E105" s="41"/>
      <c r="F105" s="221" t="s">
        <v>248</v>
      </c>
      <c r="G105" s="41"/>
      <c r="H105" s="41"/>
      <c r="I105" s="222"/>
      <c r="J105" s="41"/>
      <c r="K105" s="41"/>
      <c r="L105" s="45"/>
      <c r="M105" s="223"/>
      <c r="N105" s="22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85</v>
      </c>
    </row>
    <row r="106" s="13" customFormat="1">
      <c r="A106" s="13"/>
      <c r="B106" s="225"/>
      <c r="C106" s="226"/>
      <c r="D106" s="227" t="s">
        <v>141</v>
      </c>
      <c r="E106" s="228" t="s">
        <v>19</v>
      </c>
      <c r="F106" s="229" t="s">
        <v>249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141</v>
      </c>
      <c r="AU106" s="235" t="s">
        <v>85</v>
      </c>
      <c r="AV106" s="13" t="s">
        <v>83</v>
      </c>
      <c r="AW106" s="13" t="s">
        <v>36</v>
      </c>
      <c r="AX106" s="13" t="s">
        <v>75</v>
      </c>
      <c r="AY106" s="235" t="s">
        <v>131</v>
      </c>
    </row>
    <row r="107" s="14" customFormat="1">
      <c r="A107" s="14"/>
      <c r="B107" s="236"/>
      <c r="C107" s="237"/>
      <c r="D107" s="227" t="s">
        <v>141</v>
      </c>
      <c r="E107" s="238" t="s">
        <v>19</v>
      </c>
      <c r="F107" s="239" t="s">
        <v>517</v>
      </c>
      <c r="G107" s="237"/>
      <c r="H107" s="240">
        <v>148.80000000000001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141</v>
      </c>
      <c r="AU107" s="246" t="s">
        <v>85</v>
      </c>
      <c r="AV107" s="14" t="s">
        <v>85</v>
      </c>
      <c r="AW107" s="14" t="s">
        <v>36</v>
      </c>
      <c r="AX107" s="14" t="s">
        <v>83</v>
      </c>
      <c r="AY107" s="246" t="s">
        <v>131</v>
      </c>
    </row>
    <row r="108" s="2" customFormat="1" ht="44.25" customHeight="1">
      <c r="A108" s="39"/>
      <c r="B108" s="40"/>
      <c r="C108" s="206" t="s">
        <v>150</v>
      </c>
      <c r="D108" s="206" t="s">
        <v>133</v>
      </c>
      <c r="E108" s="207" t="s">
        <v>252</v>
      </c>
      <c r="F108" s="208" t="s">
        <v>253</v>
      </c>
      <c r="G108" s="209" t="s">
        <v>254</v>
      </c>
      <c r="H108" s="210">
        <v>238.08000000000001</v>
      </c>
      <c r="I108" s="211"/>
      <c r="J108" s="212">
        <f>ROUND(I108*H108,2)</f>
        <v>0</v>
      </c>
      <c r="K108" s="213"/>
      <c r="L108" s="45"/>
      <c r="M108" s="214" t="s">
        <v>19</v>
      </c>
      <c r="N108" s="215" t="s">
        <v>46</v>
      </c>
      <c r="O108" s="8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8" t="s">
        <v>137</v>
      </c>
      <c r="AT108" s="218" t="s">
        <v>133</v>
      </c>
      <c r="AU108" s="218" t="s">
        <v>85</v>
      </c>
      <c r="AY108" s="18" t="s">
        <v>131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83</v>
      </c>
      <c r="BK108" s="219">
        <f>ROUND(I108*H108,2)</f>
        <v>0</v>
      </c>
      <c r="BL108" s="18" t="s">
        <v>137</v>
      </c>
      <c r="BM108" s="218" t="s">
        <v>518</v>
      </c>
    </row>
    <row r="109" s="2" customFormat="1">
      <c r="A109" s="39"/>
      <c r="B109" s="40"/>
      <c r="C109" s="41"/>
      <c r="D109" s="220" t="s">
        <v>139</v>
      </c>
      <c r="E109" s="41"/>
      <c r="F109" s="221" t="s">
        <v>256</v>
      </c>
      <c r="G109" s="41"/>
      <c r="H109" s="41"/>
      <c r="I109" s="222"/>
      <c r="J109" s="41"/>
      <c r="K109" s="41"/>
      <c r="L109" s="45"/>
      <c r="M109" s="223"/>
      <c r="N109" s="224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139</v>
      </c>
      <c r="AU109" s="18" t="s">
        <v>85</v>
      </c>
    </row>
    <row r="110" s="14" customFormat="1">
      <c r="A110" s="14"/>
      <c r="B110" s="236"/>
      <c r="C110" s="237"/>
      <c r="D110" s="227" t="s">
        <v>141</v>
      </c>
      <c r="E110" s="238" t="s">
        <v>19</v>
      </c>
      <c r="F110" s="239" t="s">
        <v>519</v>
      </c>
      <c r="G110" s="237"/>
      <c r="H110" s="240">
        <v>238.08000000000001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141</v>
      </c>
      <c r="AU110" s="246" t="s">
        <v>85</v>
      </c>
      <c r="AV110" s="14" t="s">
        <v>85</v>
      </c>
      <c r="AW110" s="14" t="s">
        <v>36</v>
      </c>
      <c r="AX110" s="14" t="s">
        <v>83</v>
      </c>
      <c r="AY110" s="246" t="s">
        <v>131</v>
      </c>
    </row>
    <row r="111" s="2" customFormat="1" ht="37.8" customHeight="1">
      <c r="A111" s="39"/>
      <c r="B111" s="40"/>
      <c r="C111" s="206" t="s">
        <v>137</v>
      </c>
      <c r="D111" s="206" t="s">
        <v>133</v>
      </c>
      <c r="E111" s="207" t="s">
        <v>259</v>
      </c>
      <c r="F111" s="208" t="s">
        <v>260</v>
      </c>
      <c r="G111" s="209" t="s">
        <v>207</v>
      </c>
      <c r="H111" s="210">
        <v>148.80000000000001</v>
      </c>
      <c r="I111" s="211"/>
      <c r="J111" s="212">
        <f>ROUND(I111*H111,2)</f>
        <v>0</v>
      </c>
      <c r="K111" s="213"/>
      <c r="L111" s="45"/>
      <c r="M111" s="214" t="s">
        <v>19</v>
      </c>
      <c r="N111" s="215" t="s">
        <v>46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137</v>
      </c>
      <c r="AT111" s="218" t="s">
        <v>133</v>
      </c>
      <c r="AU111" s="218" t="s">
        <v>85</v>
      </c>
      <c r="AY111" s="18" t="s">
        <v>131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83</v>
      </c>
      <c r="BK111" s="219">
        <f>ROUND(I111*H111,2)</f>
        <v>0</v>
      </c>
      <c r="BL111" s="18" t="s">
        <v>137</v>
      </c>
      <c r="BM111" s="218" t="s">
        <v>520</v>
      </c>
    </row>
    <row r="112" s="2" customFormat="1">
      <c r="A112" s="39"/>
      <c r="B112" s="40"/>
      <c r="C112" s="41"/>
      <c r="D112" s="220" t="s">
        <v>139</v>
      </c>
      <c r="E112" s="41"/>
      <c r="F112" s="221" t="s">
        <v>262</v>
      </c>
      <c r="G112" s="41"/>
      <c r="H112" s="41"/>
      <c r="I112" s="222"/>
      <c r="J112" s="41"/>
      <c r="K112" s="41"/>
      <c r="L112" s="45"/>
      <c r="M112" s="223"/>
      <c r="N112" s="22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139</v>
      </c>
      <c r="AU112" s="18" t="s">
        <v>85</v>
      </c>
    </row>
    <row r="113" s="2" customFormat="1" ht="33" customHeight="1">
      <c r="A113" s="39"/>
      <c r="B113" s="40"/>
      <c r="C113" s="206" t="s">
        <v>165</v>
      </c>
      <c r="D113" s="206" t="s">
        <v>133</v>
      </c>
      <c r="E113" s="207" t="s">
        <v>521</v>
      </c>
      <c r="F113" s="208" t="s">
        <v>522</v>
      </c>
      <c r="G113" s="209" t="s">
        <v>136</v>
      </c>
      <c r="H113" s="210">
        <v>602.73599999999999</v>
      </c>
      <c r="I113" s="211"/>
      <c r="J113" s="212">
        <f>ROUND(I113*H113,2)</f>
        <v>0</v>
      </c>
      <c r="K113" s="213"/>
      <c r="L113" s="45"/>
      <c r="M113" s="214" t="s">
        <v>19</v>
      </c>
      <c r="N113" s="215" t="s">
        <v>46</v>
      </c>
      <c r="O113" s="85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137</v>
      </c>
      <c r="AT113" s="218" t="s">
        <v>133</v>
      </c>
      <c r="AU113" s="218" t="s">
        <v>85</v>
      </c>
      <c r="AY113" s="18" t="s">
        <v>131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83</v>
      </c>
      <c r="BK113" s="219">
        <f>ROUND(I113*H113,2)</f>
        <v>0</v>
      </c>
      <c r="BL113" s="18" t="s">
        <v>137</v>
      </c>
      <c r="BM113" s="218" t="s">
        <v>523</v>
      </c>
    </row>
    <row r="114" s="2" customFormat="1">
      <c r="A114" s="39"/>
      <c r="B114" s="40"/>
      <c r="C114" s="41"/>
      <c r="D114" s="220" t="s">
        <v>139</v>
      </c>
      <c r="E114" s="41"/>
      <c r="F114" s="221" t="s">
        <v>524</v>
      </c>
      <c r="G114" s="41"/>
      <c r="H114" s="41"/>
      <c r="I114" s="222"/>
      <c r="J114" s="41"/>
      <c r="K114" s="41"/>
      <c r="L114" s="45"/>
      <c r="M114" s="223"/>
      <c r="N114" s="22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139</v>
      </c>
      <c r="AU114" s="18" t="s">
        <v>85</v>
      </c>
    </row>
    <row r="115" s="13" customFormat="1">
      <c r="A115" s="13"/>
      <c r="B115" s="225"/>
      <c r="C115" s="226"/>
      <c r="D115" s="227" t="s">
        <v>141</v>
      </c>
      <c r="E115" s="228" t="s">
        <v>19</v>
      </c>
      <c r="F115" s="229" t="s">
        <v>525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141</v>
      </c>
      <c r="AU115" s="235" t="s">
        <v>85</v>
      </c>
      <c r="AV115" s="13" t="s">
        <v>83</v>
      </c>
      <c r="AW115" s="13" t="s">
        <v>36</v>
      </c>
      <c r="AX115" s="13" t="s">
        <v>75</v>
      </c>
      <c r="AY115" s="235" t="s">
        <v>131</v>
      </c>
    </row>
    <row r="116" s="14" customFormat="1">
      <c r="A116" s="14"/>
      <c r="B116" s="236"/>
      <c r="C116" s="237"/>
      <c r="D116" s="227" t="s">
        <v>141</v>
      </c>
      <c r="E116" s="238" t="s">
        <v>19</v>
      </c>
      <c r="F116" s="239" t="s">
        <v>526</v>
      </c>
      <c r="G116" s="237"/>
      <c r="H116" s="240">
        <v>228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141</v>
      </c>
      <c r="AU116" s="246" t="s">
        <v>85</v>
      </c>
      <c r="AV116" s="14" t="s">
        <v>85</v>
      </c>
      <c r="AW116" s="14" t="s">
        <v>36</v>
      </c>
      <c r="AX116" s="14" t="s">
        <v>75</v>
      </c>
      <c r="AY116" s="246" t="s">
        <v>131</v>
      </c>
    </row>
    <row r="117" s="13" customFormat="1">
      <c r="A117" s="13"/>
      <c r="B117" s="225"/>
      <c r="C117" s="226"/>
      <c r="D117" s="227" t="s">
        <v>141</v>
      </c>
      <c r="E117" s="228" t="s">
        <v>19</v>
      </c>
      <c r="F117" s="229" t="s">
        <v>510</v>
      </c>
      <c r="G117" s="226"/>
      <c r="H117" s="228" t="s">
        <v>19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141</v>
      </c>
      <c r="AU117" s="235" t="s">
        <v>85</v>
      </c>
      <c r="AV117" s="13" t="s">
        <v>83</v>
      </c>
      <c r="AW117" s="13" t="s">
        <v>36</v>
      </c>
      <c r="AX117" s="13" t="s">
        <v>75</v>
      </c>
      <c r="AY117" s="235" t="s">
        <v>131</v>
      </c>
    </row>
    <row r="118" s="14" customFormat="1">
      <c r="A118" s="14"/>
      <c r="B118" s="236"/>
      <c r="C118" s="237"/>
      <c r="D118" s="227" t="s">
        <v>141</v>
      </c>
      <c r="E118" s="238" t="s">
        <v>19</v>
      </c>
      <c r="F118" s="239" t="s">
        <v>527</v>
      </c>
      <c r="G118" s="237"/>
      <c r="H118" s="240">
        <v>52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141</v>
      </c>
      <c r="AU118" s="246" t="s">
        <v>85</v>
      </c>
      <c r="AV118" s="14" t="s">
        <v>85</v>
      </c>
      <c r="AW118" s="14" t="s">
        <v>36</v>
      </c>
      <c r="AX118" s="14" t="s">
        <v>75</v>
      </c>
      <c r="AY118" s="246" t="s">
        <v>131</v>
      </c>
    </row>
    <row r="119" s="13" customFormat="1">
      <c r="A119" s="13"/>
      <c r="B119" s="225"/>
      <c r="C119" s="226"/>
      <c r="D119" s="227" t="s">
        <v>141</v>
      </c>
      <c r="E119" s="228" t="s">
        <v>19</v>
      </c>
      <c r="F119" s="229" t="s">
        <v>528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141</v>
      </c>
      <c r="AU119" s="235" t="s">
        <v>85</v>
      </c>
      <c r="AV119" s="13" t="s">
        <v>83</v>
      </c>
      <c r="AW119" s="13" t="s">
        <v>36</v>
      </c>
      <c r="AX119" s="13" t="s">
        <v>75</v>
      </c>
      <c r="AY119" s="235" t="s">
        <v>131</v>
      </c>
    </row>
    <row r="120" s="14" customFormat="1">
      <c r="A120" s="14"/>
      <c r="B120" s="236"/>
      <c r="C120" s="237"/>
      <c r="D120" s="227" t="s">
        <v>141</v>
      </c>
      <c r="E120" s="238" t="s">
        <v>19</v>
      </c>
      <c r="F120" s="239" t="s">
        <v>529</v>
      </c>
      <c r="G120" s="237"/>
      <c r="H120" s="240">
        <v>37.850000000000001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141</v>
      </c>
      <c r="AU120" s="246" t="s">
        <v>85</v>
      </c>
      <c r="AV120" s="14" t="s">
        <v>85</v>
      </c>
      <c r="AW120" s="14" t="s">
        <v>36</v>
      </c>
      <c r="AX120" s="14" t="s">
        <v>75</v>
      </c>
      <c r="AY120" s="246" t="s">
        <v>131</v>
      </c>
    </row>
    <row r="121" s="13" customFormat="1">
      <c r="A121" s="13"/>
      <c r="B121" s="225"/>
      <c r="C121" s="226"/>
      <c r="D121" s="227" t="s">
        <v>141</v>
      </c>
      <c r="E121" s="228" t="s">
        <v>19</v>
      </c>
      <c r="F121" s="229" t="s">
        <v>530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141</v>
      </c>
      <c r="AU121" s="235" t="s">
        <v>85</v>
      </c>
      <c r="AV121" s="13" t="s">
        <v>83</v>
      </c>
      <c r="AW121" s="13" t="s">
        <v>36</v>
      </c>
      <c r="AX121" s="13" t="s">
        <v>75</v>
      </c>
      <c r="AY121" s="235" t="s">
        <v>131</v>
      </c>
    </row>
    <row r="122" s="14" customFormat="1">
      <c r="A122" s="14"/>
      <c r="B122" s="236"/>
      <c r="C122" s="237"/>
      <c r="D122" s="227" t="s">
        <v>141</v>
      </c>
      <c r="E122" s="238" t="s">
        <v>19</v>
      </c>
      <c r="F122" s="239" t="s">
        <v>143</v>
      </c>
      <c r="G122" s="237"/>
      <c r="H122" s="240">
        <v>10.5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141</v>
      </c>
      <c r="AU122" s="246" t="s">
        <v>85</v>
      </c>
      <c r="AV122" s="14" t="s">
        <v>85</v>
      </c>
      <c r="AW122" s="14" t="s">
        <v>36</v>
      </c>
      <c r="AX122" s="14" t="s">
        <v>75</v>
      </c>
      <c r="AY122" s="246" t="s">
        <v>131</v>
      </c>
    </row>
    <row r="123" s="13" customFormat="1">
      <c r="A123" s="13"/>
      <c r="B123" s="225"/>
      <c r="C123" s="226"/>
      <c r="D123" s="227" t="s">
        <v>141</v>
      </c>
      <c r="E123" s="228" t="s">
        <v>19</v>
      </c>
      <c r="F123" s="229" t="s">
        <v>531</v>
      </c>
      <c r="G123" s="226"/>
      <c r="H123" s="228" t="s">
        <v>19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141</v>
      </c>
      <c r="AU123" s="235" t="s">
        <v>85</v>
      </c>
      <c r="AV123" s="13" t="s">
        <v>83</v>
      </c>
      <c r="AW123" s="13" t="s">
        <v>36</v>
      </c>
      <c r="AX123" s="13" t="s">
        <v>75</v>
      </c>
      <c r="AY123" s="235" t="s">
        <v>131</v>
      </c>
    </row>
    <row r="124" s="14" customFormat="1">
      <c r="A124" s="14"/>
      <c r="B124" s="236"/>
      <c r="C124" s="237"/>
      <c r="D124" s="227" t="s">
        <v>141</v>
      </c>
      <c r="E124" s="238" t="s">
        <v>19</v>
      </c>
      <c r="F124" s="239" t="s">
        <v>532</v>
      </c>
      <c r="G124" s="237"/>
      <c r="H124" s="240">
        <v>70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141</v>
      </c>
      <c r="AU124" s="246" t="s">
        <v>85</v>
      </c>
      <c r="AV124" s="14" t="s">
        <v>85</v>
      </c>
      <c r="AW124" s="14" t="s">
        <v>36</v>
      </c>
      <c r="AX124" s="14" t="s">
        <v>75</v>
      </c>
      <c r="AY124" s="246" t="s">
        <v>131</v>
      </c>
    </row>
    <row r="125" s="13" customFormat="1">
      <c r="A125" s="13"/>
      <c r="B125" s="225"/>
      <c r="C125" s="226"/>
      <c r="D125" s="227" t="s">
        <v>141</v>
      </c>
      <c r="E125" s="228" t="s">
        <v>19</v>
      </c>
      <c r="F125" s="229" t="s">
        <v>533</v>
      </c>
      <c r="G125" s="226"/>
      <c r="H125" s="228" t="s">
        <v>19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141</v>
      </c>
      <c r="AU125" s="235" t="s">
        <v>85</v>
      </c>
      <c r="AV125" s="13" t="s">
        <v>83</v>
      </c>
      <c r="AW125" s="13" t="s">
        <v>36</v>
      </c>
      <c r="AX125" s="13" t="s">
        <v>75</v>
      </c>
      <c r="AY125" s="235" t="s">
        <v>131</v>
      </c>
    </row>
    <row r="126" s="14" customFormat="1">
      <c r="A126" s="14"/>
      <c r="B126" s="236"/>
      <c r="C126" s="237"/>
      <c r="D126" s="227" t="s">
        <v>141</v>
      </c>
      <c r="E126" s="238" t="s">
        <v>19</v>
      </c>
      <c r="F126" s="239" t="s">
        <v>534</v>
      </c>
      <c r="G126" s="237"/>
      <c r="H126" s="240">
        <v>150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141</v>
      </c>
      <c r="AU126" s="246" t="s">
        <v>85</v>
      </c>
      <c r="AV126" s="14" t="s">
        <v>85</v>
      </c>
      <c r="AW126" s="14" t="s">
        <v>36</v>
      </c>
      <c r="AX126" s="14" t="s">
        <v>75</v>
      </c>
      <c r="AY126" s="246" t="s">
        <v>131</v>
      </c>
    </row>
    <row r="127" s="16" customFormat="1">
      <c r="A127" s="16"/>
      <c r="B127" s="273"/>
      <c r="C127" s="274"/>
      <c r="D127" s="227" t="s">
        <v>141</v>
      </c>
      <c r="E127" s="275" t="s">
        <v>19</v>
      </c>
      <c r="F127" s="276" t="s">
        <v>535</v>
      </c>
      <c r="G127" s="274"/>
      <c r="H127" s="277">
        <v>548.35000000000002</v>
      </c>
      <c r="I127" s="278"/>
      <c r="J127" s="274"/>
      <c r="K127" s="274"/>
      <c r="L127" s="279"/>
      <c r="M127" s="280"/>
      <c r="N127" s="281"/>
      <c r="O127" s="281"/>
      <c r="P127" s="281"/>
      <c r="Q127" s="281"/>
      <c r="R127" s="281"/>
      <c r="S127" s="281"/>
      <c r="T127" s="282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83" t="s">
        <v>141</v>
      </c>
      <c r="AU127" s="283" t="s">
        <v>85</v>
      </c>
      <c r="AV127" s="16" t="s">
        <v>150</v>
      </c>
      <c r="AW127" s="16" t="s">
        <v>36</v>
      </c>
      <c r="AX127" s="16" t="s">
        <v>75</v>
      </c>
      <c r="AY127" s="283" t="s">
        <v>131</v>
      </c>
    </row>
    <row r="128" s="14" customFormat="1">
      <c r="A128" s="14"/>
      <c r="B128" s="236"/>
      <c r="C128" s="237"/>
      <c r="D128" s="227" t="s">
        <v>141</v>
      </c>
      <c r="E128" s="238" t="s">
        <v>19</v>
      </c>
      <c r="F128" s="239" t="s">
        <v>536</v>
      </c>
      <c r="G128" s="237"/>
      <c r="H128" s="240">
        <v>54.386000000000003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141</v>
      </c>
      <c r="AU128" s="246" t="s">
        <v>85</v>
      </c>
      <c r="AV128" s="14" t="s">
        <v>85</v>
      </c>
      <c r="AW128" s="14" t="s">
        <v>36</v>
      </c>
      <c r="AX128" s="14" t="s">
        <v>75</v>
      </c>
      <c r="AY128" s="246" t="s">
        <v>131</v>
      </c>
    </row>
    <row r="129" s="15" customFormat="1">
      <c r="A129" s="15"/>
      <c r="B129" s="247"/>
      <c r="C129" s="248"/>
      <c r="D129" s="227" t="s">
        <v>141</v>
      </c>
      <c r="E129" s="249" t="s">
        <v>19</v>
      </c>
      <c r="F129" s="250" t="s">
        <v>159</v>
      </c>
      <c r="G129" s="248"/>
      <c r="H129" s="251">
        <v>602.73599999999999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141</v>
      </c>
      <c r="AU129" s="257" t="s">
        <v>85</v>
      </c>
      <c r="AV129" s="15" t="s">
        <v>137</v>
      </c>
      <c r="AW129" s="15" t="s">
        <v>36</v>
      </c>
      <c r="AX129" s="15" t="s">
        <v>83</v>
      </c>
      <c r="AY129" s="257" t="s">
        <v>131</v>
      </c>
    </row>
    <row r="130" s="2" customFormat="1" ht="16.5" customHeight="1">
      <c r="A130" s="39"/>
      <c r="B130" s="40"/>
      <c r="C130" s="206" t="s">
        <v>172</v>
      </c>
      <c r="D130" s="206" t="s">
        <v>133</v>
      </c>
      <c r="E130" s="207" t="s">
        <v>537</v>
      </c>
      <c r="F130" s="208" t="s">
        <v>538</v>
      </c>
      <c r="G130" s="209" t="s">
        <v>291</v>
      </c>
      <c r="H130" s="210">
        <v>4</v>
      </c>
      <c r="I130" s="211"/>
      <c r="J130" s="212">
        <f>ROUND(I130*H130,2)</f>
        <v>0</v>
      </c>
      <c r="K130" s="213"/>
      <c r="L130" s="45"/>
      <c r="M130" s="214" t="s">
        <v>19</v>
      </c>
      <c r="N130" s="215" t="s">
        <v>46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539</v>
      </c>
      <c r="AT130" s="218" t="s">
        <v>133</v>
      </c>
      <c r="AU130" s="218" t="s">
        <v>85</v>
      </c>
      <c r="AY130" s="18" t="s">
        <v>131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83</v>
      </c>
      <c r="BK130" s="219">
        <f>ROUND(I130*H130,2)</f>
        <v>0</v>
      </c>
      <c r="BL130" s="18" t="s">
        <v>539</v>
      </c>
      <c r="BM130" s="218" t="s">
        <v>540</v>
      </c>
    </row>
    <row r="131" s="2" customFormat="1">
      <c r="A131" s="39"/>
      <c r="B131" s="40"/>
      <c r="C131" s="41"/>
      <c r="D131" s="220" t="s">
        <v>139</v>
      </c>
      <c r="E131" s="41"/>
      <c r="F131" s="221" t="s">
        <v>541</v>
      </c>
      <c r="G131" s="41"/>
      <c r="H131" s="41"/>
      <c r="I131" s="222"/>
      <c r="J131" s="41"/>
      <c r="K131" s="41"/>
      <c r="L131" s="45"/>
      <c r="M131" s="223"/>
      <c r="N131" s="224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85</v>
      </c>
    </row>
    <row r="132" s="2" customFormat="1" ht="44.25" customHeight="1">
      <c r="A132" s="39"/>
      <c r="B132" s="40"/>
      <c r="C132" s="206" t="s">
        <v>179</v>
      </c>
      <c r="D132" s="206" t="s">
        <v>133</v>
      </c>
      <c r="E132" s="207" t="s">
        <v>542</v>
      </c>
      <c r="F132" s="208" t="s">
        <v>543</v>
      </c>
      <c r="G132" s="209" t="s">
        <v>207</v>
      </c>
      <c r="H132" s="210">
        <v>148.80000000000001</v>
      </c>
      <c r="I132" s="211"/>
      <c r="J132" s="212">
        <f>ROUND(I132*H132,2)</f>
        <v>0</v>
      </c>
      <c r="K132" s="213"/>
      <c r="L132" s="45"/>
      <c r="M132" s="214" t="s">
        <v>19</v>
      </c>
      <c r="N132" s="215" t="s">
        <v>46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137</v>
      </c>
      <c r="AT132" s="218" t="s">
        <v>133</v>
      </c>
      <c r="AU132" s="218" t="s">
        <v>85</v>
      </c>
      <c r="AY132" s="18" t="s">
        <v>131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83</v>
      </c>
      <c r="BK132" s="219">
        <f>ROUND(I132*H132,2)</f>
        <v>0</v>
      </c>
      <c r="BL132" s="18" t="s">
        <v>137</v>
      </c>
      <c r="BM132" s="218" t="s">
        <v>544</v>
      </c>
    </row>
    <row r="133" s="2" customFormat="1">
      <c r="A133" s="39"/>
      <c r="B133" s="40"/>
      <c r="C133" s="41"/>
      <c r="D133" s="220" t="s">
        <v>139</v>
      </c>
      <c r="E133" s="41"/>
      <c r="F133" s="221" t="s">
        <v>545</v>
      </c>
      <c r="G133" s="41"/>
      <c r="H133" s="41"/>
      <c r="I133" s="222"/>
      <c r="J133" s="41"/>
      <c r="K133" s="41"/>
      <c r="L133" s="45"/>
      <c r="M133" s="223"/>
      <c r="N133" s="224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139</v>
      </c>
      <c r="AU133" s="18" t="s">
        <v>85</v>
      </c>
    </row>
    <row r="134" s="13" customFormat="1">
      <c r="A134" s="13"/>
      <c r="B134" s="225"/>
      <c r="C134" s="226"/>
      <c r="D134" s="227" t="s">
        <v>141</v>
      </c>
      <c r="E134" s="228" t="s">
        <v>19</v>
      </c>
      <c r="F134" s="229" t="s">
        <v>546</v>
      </c>
      <c r="G134" s="226"/>
      <c r="H134" s="228" t="s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141</v>
      </c>
      <c r="AU134" s="235" t="s">
        <v>85</v>
      </c>
      <c r="AV134" s="13" t="s">
        <v>83</v>
      </c>
      <c r="AW134" s="13" t="s">
        <v>36</v>
      </c>
      <c r="AX134" s="13" t="s">
        <v>75</v>
      </c>
      <c r="AY134" s="235" t="s">
        <v>131</v>
      </c>
    </row>
    <row r="135" s="13" customFormat="1">
      <c r="A135" s="13"/>
      <c r="B135" s="225"/>
      <c r="C135" s="226"/>
      <c r="D135" s="227" t="s">
        <v>141</v>
      </c>
      <c r="E135" s="228" t="s">
        <v>19</v>
      </c>
      <c r="F135" s="229" t="s">
        <v>508</v>
      </c>
      <c r="G135" s="226"/>
      <c r="H135" s="228" t="s">
        <v>19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141</v>
      </c>
      <c r="AU135" s="235" t="s">
        <v>85</v>
      </c>
      <c r="AV135" s="13" t="s">
        <v>83</v>
      </c>
      <c r="AW135" s="13" t="s">
        <v>36</v>
      </c>
      <c r="AX135" s="13" t="s">
        <v>75</v>
      </c>
      <c r="AY135" s="235" t="s">
        <v>131</v>
      </c>
    </row>
    <row r="136" s="14" customFormat="1">
      <c r="A136" s="14"/>
      <c r="B136" s="236"/>
      <c r="C136" s="237"/>
      <c r="D136" s="227" t="s">
        <v>141</v>
      </c>
      <c r="E136" s="238" t="s">
        <v>19</v>
      </c>
      <c r="F136" s="239" t="s">
        <v>509</v>
      </c>
      <c r="G136" s="237"/>
      <c r="H136" s="240">
        <v>68.400000000000006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141</v>
      </c>
      <c r="AU136" s="246" t="s">
        <v>85</v>
      </c>
      <c r="AV136" s="14" t="s">
        <v>85</v>
      </c>
      <c r="AW136" s="14" t="s">
        <v>36</v>
      </c>
      <c r="AX136" s="14" t="s">
        <v>75</v>
      </c>
      <c r="AY136" s="246" t="s">
        <v>131</v>
      </c>
    </row>
    <row r="137" s="13" customFormat="1">
      <c r="A137" s="13"/>
      <c r="B137" s="225"/>
      <c r="C137" s="226"/>
      <c r="D137" s="227" t="s">
        <v>141</v>
      </c>
      <c r="E137" s="228" t="s">
        <v>19</v>
      </c>
      <c r="F137" s="229" t="s">
        <v>510</v>
      </c>
      <c r="G137" s="226"/>
      <c r="H137" s="228" t="s">
        <v>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141</v>
      </c>
      <c r="AU137" s="235" t="s">
        <v>85</v>
      </c>
      <c r="AV137" s="13" t="s">
        <v>83</v>
      </c>
      <c r="AW137" s="13" t="s">
        <v>36</v>
      </c>
      <c r="AX137" s="13" t="s">
        <v>75</v>
      </c>
      <c r="AY137" s="235" t="s">
        <v>131</v>
      </c>
    </row>
    <row r="138" s="14" customFormat="1">
      <c r="A138" s="14"/>
      <c r="B138" s="236"/>
      <c r="C138" s="237"/>
      <c r="D138" s="227" t="s">
        <v>141</v>
      </c>
      <c r="E138" s="238" t="s">
        <v>19</v>
      </c>
      <c r="F138" s="239" t="s">
        <v>511</v>
      </c>
      <c r="G138" s="237"/>
      <c r="H138" s="240">
        <v>14.4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141</v>
      </c>
      <c r="AU138" s="246" t="s">
        <v>85</v>
      </c>
      <c r="AV138" s="14" t="s">
        <v>85</v>
      </c>
      <c r="AW138" s="14" t="s">
        <v>36</v>
      </c>
      <c r="AX138" s="14" t="s">
        <v>75</v>
      </c>
      <c r="AY138" s="246" t="s">
        <v>131</v>
      </c>
    </row>
    <row r="139" s="13" customFormat="1">
      <c r="A139" s="13"/>
      <c r="B139" s="225"/>
      <c r="C139" s="226"/>
      <c r="D139" s="227" t="s">
        <v>141</v>
      </c>
      <c r="E139" s="228" t="s">
        <v>19</v>
      </c>
      <c r="F139" s="229" t="s">
        <v>512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141</v>
      </c>
      <c r="AU139" s="235" t="s">
        <v>85</v>
      </c>
      <c r="AV139" s="13" t="s">
        <v>83</v>
      </c>
      <c r="AW139" s="13" t="s">
        <v>36</v>
      </c>
      <c r="AX139" s="13" t="s">
        <v>75</v>
      </c>
      <c r="AY139" s="235" t="s">
        <v>131</v>
      </c>
    </row>
    <row r="140" s="14" customFormat="1">
      <c r="A140" s="14"/>
      <c r="B140" s="236"/>
      <c r="C140" s="237"/>
      <c r="D140" s="227" t="s">
        <v>141</v>
      </c>
      <c r="E140" s="238" t="s">
        <v>19</v>
      </c>
      <c r="F140" s="239" t="s">
        <v>513</v>
      </c>
      <c r="G140" s="237"/>
      <c r="H140" s="240">
        <v>21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141</v>
      </c>
      <c r="AU140" s="246" t="s">
        <v>85</v>
      </c>
      <c r="AV140" s="14" t="s">
        <v>85</v>
      </c>
      <c r="AW140" s="14" t="s">
        <v>36</v>
      </c>
      <c r="AX140" s="14" t="s">
        <v>75</v>
      </c>
      <c r="AY140" s="246" t="s">
        <v>131</v>
      </c>
    </row>
    <row r="141" s="13" customFormat="1">
      <c r="A141" s="13"/>
      <c r="B141" s="225"/>
      <c r="C141" s="226"/>
      <c r="D141" s="227" t="s">
        <v>141</v>
      </c>
      <c r="E141" s="228" t="s">
        <v>19</v>
      </c>
      <c r="F141" s="229" t="s">
        <v>514</v>
      </c>
      <c r="G141" s="226"/>
      <c r="H141" s="228" t="s">
        <v>19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141</v>
      </c>
      <c r="AU141" s="235" t="s">
        <v>85</v>
      </c>
      <c r="AV141" s="13" t="s">
        <v>83</v>
      </c>
      <c r="AW141" s="13" t="s">
        <v>36</v>
      </c>
      <c r="AX141" s="13" t="s">
        <v>75</v>
      </c>
      <c r="AY141" s="235" t="s">
        <v>131</v>
      </c>
    </row>
    <row r="142" s="14" customFormat="1">
      <c r="A142" s="14"/>
      <c r="B142" s="236"/>
      <c r="C142" s="237"/>
      <c r="D142" s="227" t="s">
        <v>141</v>
      </c>
      <c r="E142" s="238" t="s">
        <v>19</v>
      </c>
      <c r="F142" s="239" t="s">
        <v>515</v>
      </c>
      <c r="G142" s="237"/>
      <c r="H142" s="240">
        <v>45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141</v>
      </c>
      <c r="AU142" s="246" t="s">
        <v>85</v>
      </c>
      <c r="AV142" s="14" t="s">
        <v>85</v>
      </c>
      <c r="AW142" s="14" t="s">
        <v>36</v>
      </c>
      <c r="AX142" s="14" t="s">
        <v>75</v>
      </c>
      <c r="AY142" s="246" t="s">
        <v>131</v>
      </c>
    </row>
    <row r="143" s="15" customFormat="1">
      <c r="A143" s="15"/>
      <c r="B143" s="247"/>
      <c r="C143" s="248"/>
      <c r="D143" s="227" t="s">
        <v>141</v>
      </c>
      <c r="E143" s="249" t="s">
        <v>19</v>
      </c>
      <c r="F143" s="250" t="s">
        <v>159</v>
      </c>
      <c r="G143" s="248"/>
      <c r="H143" s="251">
        <v>148.80000000000001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141</v>
      </c>
      <c r="AU143" s="257" t="s">
        <v>85</v>
      </c>
      <c r="AV143" s="15" t="s">
        <v>137</v>
      </c>
      <c r="AW143" s="15" t="s">
        <v>36</v>
      </c>
      <c r="AX143" s="15" t="s">
        <v>83</v>
      </c>
      <c r="AY143" s="257" t="s">
        <v>131</v>
      </c>
    </row>
    <row r="144" s="2" customFormat="1" ht="16.5" customHeight="1">
      <c r="A144" s="39"/>
      <c r="B144" s="40"/>
      <c r="C144" s="258" t="s">
        <v>188</v>
      </c>
      <c r="D144" s="258" t="s">
        <v>278</v>
      </c>
      <c r="E144" s="259" t="s">
        <v>547</v>
      </c>
      <c r="F144" s="260" t="s">
        <v>548</v>
      </c>
      <c r="G144" s="261" t="s">
        <v>254</v>
      </c>
      <c r="H144" s="262">
        <v>297.60000000000002</v>
      </c>
      <c r="I144" s="263"/>
      <c r="J144" s="264">
        <f>ROUND(I144*H144,2)</f>
        <v>0</v>
      </c>
      <c r="K144" s="265"/>
      <c r="L144" s="266"/>
      <c r="M144" s="267" t="s">
        <v>19</v>
      </c>
      <c r="N144" s="268" t="s">
        <v>46</v>
      </c>
      <c r="O144" s="85"/>
      <c r="P144" s="216">
        <f>O144*H144</f>
        <v>0</v>
      </c>
      <c r="Q144" s="216">
        <v>1</v>
      </c>
      <c r="R144" s="216">
        <f>Q144*H144</f>
        <v>297.60000000000002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188</v>
      </c>
      <c r="AT144" s="218" t="s">
        <v>278</v>
      </c>
      <c r="AU144" s="218" t="s">
        <v>85</v>
      </c>
      <c r="AY144" s="18" t="s">
        <v>131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83</v>
      </c>
      <c r="BK144" s="219">
        <f>ROUND(I144*H144,2)</f>
        <v>0</v>
      </c>
      <c r="BL144" s="18" t="s">
        <v>137</v>
      </c>
      <c r="BM144" s="218" t="s">
        <v>549</v>
      </c>
    </row>
    <row r="145" s="14" customFormat="1">
      <c r="A145" s="14"/>
      <c r="B145" s="236"/>
      <c r="C145" s="237"/>
      <c r="D145" s="227" t="s">
        <v>141</v>
      </c>
      <c r="E145" s="238" t="s">
        <v>19</v>
      </c>
      <c r="F145" s="239" t="s">
        <v>550</v>
      </c>
      <c r="G145" s="237"/>
      <c r="H145" s="240">
        <v>297.60000000000002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141</v>
      </c>
      <c r="AU145" s="246" t="s">
        <v>85</v>
      </c>
      <c r="AV145" s="14" t="s">
        <v>85</v>
      </c>
      <c r="AW145" s="14" t="s">
        <v>36</v>
      </c>
      <c r="AX145" s="14" t="s">
        <v>83</v>
      </c>
      <c r="AY145" s="246" t="s">
        <v>131</v>
      </c>
    </row>
    <row r="146" s="12" customFormat="1" ht="22.8" customHeight="1">
      <c r="A146" s="12"/>
      <c r="B146" s="190"/>
      <c r="C146" s="191"/>
      <c r="D146" s="192" t="s">
        <v>74</v>
      </c>
      <c r="E146" s="204" t="s">
        <v>85</v>
      </c>
      <c r="F146" s="204" t="s">
        <v>551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SUM(P147:P163)</f>
        <v>0</v>
      </c>
      <c r="Q146" s="198"/>
      <c r="R146" s="199">
        <f>SUM(R147:R163)</f>
        <v>0.39935349999999997</v>
      </c>
      <c r="S146" s="198"/>
      <c r="T146" s="200">
        <f>SUM(T147:T163)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83</v>
      </c>
      <c r="AT146" s="202" t="s">
        <v>74</v>
      </c>
      <c r="AU146" s="202" t="s">
        <v>83</v>
      </c>
      <c r="AY146" s="201" t="s">
        <v>131</v>
      </c>
      <c r="BK146" s="203">
        <f>SUM(BK147:BK163)</f>
        <v>0</v>
      </c>
    </row>
    <row r="147" s="2" customFormat="1" ht="37.8" customHeight="1">
      <c r="A147" s="39"/>
      <c r="B147" s="40"/>
      <c r="C147" s="206" t="s">
        <v>195</v>
      </c>
      <c r="D147" s="206" t="s">
        <v>133</v>
      </c>
      <c r="E147" s="207" t="s">
        <v>552</v>
      </c>
      <c r="F147" s="208" t="s">
        <v>553</v>
      </c>
      <c r="G147" s="209" t="s">
        <v>136</v>
      </c>
      <c r="H147" s="210">
        <v>591.63499999999999</v>
      </c>
      <c r="I147" s="211"/>
      <c r="J147" s="212">
        <f>ROUND(I147*H147,2)</f>
        <v>0</v>
      </c>
      <c r="K147" s="213"/>
      <c r="L147" s="45"/>
      <c r="M147" s="214" t="s">
        <v>19</v>
      </c>
      <c r="N147" s="215" t="s">
        <v>46</v>
      </c>
      <c r="O147" s="85"/>
      <c r="P147" s="216">
        <f>O147*H147</f>
        <v>0</v>
      </c>
      <c r="Q147" s="216">
        <v>0.00010000000000000001</v>
      </c>
      <c r="R147" s="216">
        <f>Q147*H147</f>
        <v>0.059163500000000001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137</v>
      </c>
      <c r="AT147" s="218" t="s">
        <v>133</v>
      </c>
      <c r="AU147" s="218" t="s">
        <v>85</v>
      </c>
      <c r="AY147" s="18" t="s">
        <v>131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83</v>
      </c>
      <c r="BK147" s="219">
        <f>ROUND(I147*H147,2)</f>
        <v>0</v>
      </c>
      <c r="BL147" s="18" t="s">
        <v>137</v>
      </c>
      <c r="BM147" s="218" t="s">
        <v>554</v>
      </c>
    </row>
    <row r="148" s="2" customFormat="1">
      <c r="A148" s="39"/>
      <c r="B148" s="40"/>
      <c r="C148" s="41"/>
      <c r="D148" s="220" t="s">
        <v>139</v>
      </c>
      <c r="E148" s="41"/>
      <c r="F148" s="221" t="s">
        <v>555</v>
      </c>
      <c r="G148" s="41"/>
      <c r="H148" s="41"/>
      <c r="I148" s="222"/>
      <c r="J148" s="41"/>
      <c r="K148" s="41"/>
      <c r="L148" s="45"/>
      <c r="M148" s="223"/>
      <c r="N148" s="22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85</v>
      </c>
    </row>
    <row r="149" s="13" customFormat="1">
      <c r="A149" s="13"/>
      <c r="B149" s="225"/>
      <c r="C149" s="226"/>
      <c r="D149" s="227" t="s">
        <v>141</v>
      </c>
      <c r="E149" s="228" t="s">
        <v>19</v>
      </c>
      <c r="F149" s="229" t="s">
        <v>525</v>
      </c>
      <c r="G149" s="226"/>
      <c r="H149" s="228" t="s">
        <v>19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141</v>
      </c>
      <c r="AU149" s="235" t="s">
        <v>85</v>
      </c>
      <c r="AV149" s="13" t="s">
        <v>83</v>
      </c>
      <c r="AW149" s="13" t="s">
        <v>36</v>
      </c>
      <c r="AX149" s="13" t="s">
        <v>75</v>
      </c>
      <c r="AY149" s="235" t="s">
        <v>131</v>
      </c>
    </row>
    <row r="150" s="14" customFormat="1">
      <c r="A150" s="14"/>
      <c r="B150" s="236"/>
      <c r="C150" s="237"/>
      <c r="D150" s="227" t="s">
        <v>141</v>
      </c>
      <c r="E150" s="238" t="s">
        <v>19</v>
      </c>
      <c r="F150" s="239" t="s">
        <v>526</v>
      </c>
      <c r="G150" s="237"/>
      <c r="H150" s="240">
        <v>228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141</v>
      </c>
      <c r="AU150" s="246" t="s">
        <v>85</v>
      </c>
      <c r="AV150" s="14" t="s">
        <v>85</v>
      </c>
      <c r="AW150" s="14" t="s">
        <v>36</v>
      </c>
      <c r="AX150" s="14" t="s">
        <v>75</v>
      </c>
      <c r="AY150" s="246" t="s">
        <v>131</v>
      </c>
    </row>
    <row r="151" s="13" customFormat="1">
      <c r="A151" s="13"/>
      <c r="B151" s="225"/>
      <c r="C151" s="226"/>
      <c r="D151" s="227" t="s">
        <v>141</v>
      </c>
      <c r="E151" s="228" t="s">
        <v>19</v>
      </c>
      <c r="F151" s="229" t="s">
        <v>510</v>
      </c>
      <c r="G151" s="226"/>
      <c r="H151" s="228" t="s">
        <v>19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141</v>
      </c>
      <c r="AU151" s="235" t="s">
        <v>85</v>
      </c>
      <c r="AV151" s="13" t="s">
        <v>83</v>
      </c>
      <c r="AW151" s="13" t="s">
        <v>36</v>
      </c>
      <c r="AX151" s="13" t="s">
        <v>75</v>
      </c>
      <c r="AY151" s="235" t="s">
        <v>131</v>
      </c>
    </row>
    <row r="152" s="14" customFormat="1">
      <c r="A152" s="14"/>
      <c r="B152" s="236"/>
      <c r="C152" s="237"/>
      <c r="D152" s="227" t="s">
        <v>141</v>
      </c>
      <c r="E152" s="238" t="s">
        <v>19</v>
      </c>
      <c r="F152" s="239" t="s">
        <v>527</v>
      </c>
      <c r="G152" s="237"/>
      <c r="H152" s="240">
        <v>52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141</v>
      </c>
      <c r="AU152" s="246" t="s">
        <v>85</v>
      </c>
      <c r="AV152" s="14" t="s">
        <v>85</v>
      </c>
      <c r="AW152" s="14" t="s">
        <v>36</v>
      </c>
      <c r="AX152" s="14" t="s">
        <v>75</v>
      </c>
      <c r="AY152" s="246" t="s">
        <v>131</v>
      </c>
    </row>
    <row r="153" s="13" customFormat="1">
      <c r="A153" s="13"/>
      <c r="B153" s="225"/>
      <c r="C153" s="226"/>
      <c r="D153" s="227" t="s">
        <v>141</v>
      </c>
      <c r="E153" s="228" t="s">
        <v>19</v>
      </c>
      <c r="F153" s="229" t="s">
        <v>528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141</v>
      </c>
      <c r="AU153" s="235" t="s">
        <v>85</v>
      </c>
      <c r="AV153" s="13" t="s">
        <v>83</v>
      </c>
      <c r="AW153" s="13" t="s">
        <v>36</v>
      </c>
      <c r="AX153" s="13" t="s">
        <v>75</v>
      </c>
      <c r="AY153" s="235" t="s">
        <v>131</v>
      </c>
    </row>
    <row r="154" s="14" customFormat="1">
      <c r="A154" s="14"/>
      <c r="B154" s="236"/>
      <c r="C154" s="237"/>
      <c r="D154" s="227" t="s">
        <v>141</v>
      </c>
      <c r="E154" s="238" t="s">
        <v>19</v>
      </c>
      <c r="F154" s="239" t="s">
        <v>529</v>
      </c>
      <c r="G154" s="237"/>
      <c r="H154" s="240">
        <v>37.850000000000001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141</v>
      </c>
      <c r="AU154" s="246" t="s">
        <v>85</v>
      </c>
      <c r="AV154" s="14" t="s">
        <v>85</v>
      </c>
      <c r="AW154" s="14" t="s">
        <v>36</v>
      </c>
      <c r="AX154" s="14" t="s">
        <v>75</v>
      </c>
      <c r="AY154" s="246" t="s">
        <v>131</v>
      </c>
    </row>
    <row r="155" s="13" customFormat="1">
      <c r="A155" s="13"/>
      <c r="B155" s="225"/>
      <c r="C155" s="226"/>
      <c r="D155" s="227" t="s">
        <v>141</v>
      </c>
      <c r="E155" s="228" t="s">
        <v>19</v>
      </c>
      <c r="F155" s="229" t="s">
        <v>531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141</v>
      </c>
      <c r="AU155" s="235" t="s">
        <v>85</v>
      </c>
      <c r="AV155" s="13" t="s">
        <v>83</v>
      </c>
      <c r="AW155" s="13" t="s">
        <v>36</v>
      </c>
      <c r="AX155" s="13" t="s">
        <v>75</v>
      </c>
      <c r="AY155" s="235" t="s">
        <v>131</v>
      </c>
    </row>
    <row r="156" s="14" customFormat="1">
      <c r="A156" s="14"/>
      <c r="B156" s="236"/>
      <c r="C156" s="237"/>
      <c r="D156" s="227" t="s">
        <v>141</v>
      </c>
      <c r="E156" s="238" t="s">
        <v>19</v>
      </c>
      <c r="F156" s="239" t="s">
        <v>532</v>
      </c>
      <c r="G156" s="237"/>
      <c r="H156" s="240">
        <v>70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141</v>
      </c>
      <c r="AU156" s="246" t="s">
        <v>85</v>
      </c>
      <c r="AV156" s="14" t="s">
        <v>85</v>
      </c>
      <c r="AW156" s="14" t="s">
        <v>36</v>
      </c>
      <c r="AX156" s="14" t="s">
        <v>75</v>
      </c>
      <c r="AY156" s="246" t="s">
        <v>131</v>
      </c>
    </row>
    <row r="157" s="13" customFormat="1">
      <c r="A157" s="13"/>
      <c r="B157" s="225"/>
      <c r="C157" s="226"/>
      <c r="D157" s="227" t="s">
        <v>141</v>
      </c>
      <c r="E157" s="228" t="s">
        <v>19</v>
      </c>
      <c r="F157" s="229" t="s">
        <v>533</v>
      </c>
      <c r="G157" s="226"/>
      <c r="H157" s="228" t="s">
        <v>19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141</v>
      </c>
      <c r="AU157" s="235" t="s">
        <v>85</v>
      </c>
      <c r="AV157" s="13" t="s">
        <v>83</v>
      </c>
      <c r="AW157" s="13" t="s">
        <v>36</v>
      </c>
      <c r="AX157" s="13" t="s">
        <v>75</v>
      </c>
      <c r="AY157" s="235" t="s">
        <v>131</v>
      </c>
    </row>
    <row r="158" s="14" customFormat="1">
      <c r="A158" s="14"/>
      <c r="B158" s="236"/>
      <c r="C158" s="237"/>
      <c r="D158" s="227" t="s">
        <v>141</v>
      </c>
      <c r="E158" s="238" t="s">
        <v>19</v>
      </c>
      <c r="F158" s="239" t="s">
        <v>534</v>
      </c>
      <c r="G158" s="237"/>
      <c r="H158" s="240">
        <v>150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141</v>
      </c>
      <c r="AU158" s="246" t="s">
        <v>85</v>
      </c>
      <c r="AV158" s="14" t="s">
        <v>85</v>
      </c>
      <c r="AW158" s="14" t="s">
        <v>36</v>
      </c>
      <c r="AX158" s="14" t="s">
        <v>75</v>
      </c>
      <c r="AY158" s="246" t="s">
        <v>131</v>
      </c>
    </row>
    <row r="159" s="16" customFormat="1">
      <c r="A159" s="16"/>
      <c r="B159" s="273"/>
      <c r="C159" s="274"/>
      <c r="D159" s="227" t="s">
        <v>141</v>
      </c>
      <c r="E159" s="275" t="s">
        <v>19</v>
      </c>
      <c r="F159" s="276" t="s">
        <v>535</v>
      </c>
      <c r="G159" s="274"/>
      <c r="H159" s="277">
        <v>537.85000000000002</v>
      </c>
      <c r="I159" s="278"/>
      <c r="J159" s="274"/>
      <c r="K159" s="274"/>
      <c r="L159" s="279"/>
      <c r="M159" s="280"/>
      <c r="N159" s="281"/>
      <c r="O159" s="281"/>
      <c r="P159" s="281"/>
      <c r="Q159" s="281"/>
      <c r="R159" s="281"/>
      <c r="S159" s="281"/>
      <c r="T159" s="282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83" t="s">
        <v>141</v>
      </c>
      <c r="AU159" s="283" t="s">
        <v>85</v>
      </c>
      <c r="AV159" s="16" t="s">
        <v>150</v>
      </c>
      <c r="AW159" s="16" t="s">
        <v>36</v>
      </c>
      <c r="AX159" s="16" t="s">
        <v>75</v>
      </c>
      <c r="AY159" s="283" t="s">
        <v>131</v>
      </c>
    </row>
    <row r="160" s="14" customFormat="1">
      <c r="A160" s="14"/>
      <c r="B160" s="236"/>
      <c r="C160" s="237"/>
      <c r="D160" s="227" t="s">
        <v>141</v>
      </c>
      <c r="E160" s="238" t="s">
        <v>19</v>
      </c>
      <c r="F160" s="239" t="s">
        <v>556</v>
      </c>
      <c r="G160" s="237"/>
      <c r="H160" s="240">
        <v>53.784999999999997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141</v>
      </c>
      <c r="AU160" s="246" t="s">
        <v>85</v>
      </c>
      <c r="AV160" s="14" t="s">
        <v>85</v>
      </c>
      <c r="AW160" s="14" t="s">
        <v>36</v>
      </c>
      <c r="AX160" s="14" t="s">
        <v>75</v>
      </c>
      <c r="AY160" s="246" t="s">
        <v>131</v>
      </c>
    </row>
    <row r="161" s="15" customFormat="1">
      <c r="A161" s="15"/>
      <c r="B161" s="247"/>
      <c r="C161" s="248"/>
      <c r="D161" s="227" t="s">
        <v>141</v>
      </c>
      <c r="E161" s="249" t="s">
        <v>19</v>
      </c>
      <c r="F161" s="250" t="s">
        <v>159</v>
      </c>
      <c r="G161" s="248"/>
      <c r="H161" s="251">
        <v>591.63499999999999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7" t="s">
        <v>141</v>
      </c>
      <c r="AU161" s="257" t="s">
        <v>85</v>
      </c>
      <c r="AV161" s="15" t="s">
        <v>137</v>
      </c>
      <c r="AW161" s="15" t="s">
        <v>36</v>
      </c>
      <c r="AX161" s="15" t="s">
        <v>83</v>
      </c>
      <c r="AY161" s="257" t="s">
        <v>131</v>
      </c>
    </row>
    <row r="162" s="2" customFormat="1" ht="24.15" customHeight="1">
      <c r="A162" s="39"/>
      <c r="B162" s="40"/>
      <c r="C162" s="258" t="s">
        <v>204</v>
      </c>
      <c r="D162" s="258" t="s">
        <v>278</v>
      </c>
      <c r="E162" s="259" t="s">
        <v>557</v>
      </c>
      <c r="F162" s="260" t="s">
        <v>558</v>
      </c>
      <c r="G162" s="261" t="s">
        <v>136</v>
      </c>
      <c r="H162" s="262">
        <v>680.38</v>
      </c>
      <c r="I162" s="263"/>
      <c r="J162" s="264">
        <f>ROUND(I162*H162,2)</f>
        <v>0</v>
      </c>
      <c r="K162" s="265"/>
      <c r="L162" s="266"/>
      <c r="M162" s="267" t="s">
        <v>19</v>
      </c>
      <c r="N162" s="268" t="s">
        <v>46</v>
      </c>
      <c r="O162" s="85"/>
      <c r="P162" s="216">
        <f>O162*H162</f>
        <v>0</v>
      </c>
      <c r="Q162" s="216">
        <v>0.00050000000000000001</v>
      </c>
      <c r="R162" s="216">
        <f>Q162*H162</f>
        <v>0.34018999999999999</v>
      </c>
      <c r="S162" s="216">
        <v>0</v>
      </c>
      <c r="T162" s="21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8" t="s">
        <v>188</v>
      </c>
      <c r="AT162" s="218" t="s">
        <v>278</v>
      </c>
      <c r="AU162" s="218" t="s">
        <v>85</v>
      </c>
      <c r="AY162" s="18" t="s">
        <v>131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8" t="s">
        <v>83</v>
      </c>
      <c r="BK162" s="219">
        <f>ROUND(I162*H162,2)</f>
        <v>0</v>
      </c>
      <c r="BL162" s="18" t="s">
        <v>137</v>
      </c>
      <c r="BM162" s="218" t="s">
        <v>559</v>
      </c>
    </row>
    <row r="163" s="14" customFormat="1">
      <c r="A163" s="14"/>
      <c r="B163" s="236"/>
      <c r="C163" s="237"/>
      <c r="D163" s="227" t="s">
        <v>141</v>
      </c>
      <c r="E163" s="238" t="s">
        <v>19</v>
      </c>
      <c r="F163" s="239" t="s">
        <v>560</v>
      </c>
      <c r="G163" s="237"/>
      <c r="H163" s="240">
        <v>680.38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141</v>
      </c>
      <c r="AU163" s="246" t="s">
        <v>85</v>
      </c>
      <c r="AV163" s="14" t="s">
        <v>85</v>
      </c>
      <c r="AW163" s="14" t="s">
        <v>36</v>
      </c>
      <c r="AX163" s="14" t="s">
        <v>83</v>
      </c>
      <c r="AY163" s="246" t="s">
        <v>131</v>
      </c>
    </row>
    <row r="164" s="12" customFormat="1" ht="22.8" customHeight="1">
      <c r="A164" s="12"/>
      <c r="B164" s="190"/>
      <c r="C164" s="191"/>
      <c r="D164" s="192" t="s">
        <v>74</v>
      </c>
      <c r="E164" s="204" t="s">
        <v>150</v>
      </c>
      <c r="F164" s="204" t="s">
        <v>561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SUM(P165:P176)</f>
        <v>0</v>
      </c>
      <c r="Q164" s="198"/>
      <c r="R164" s="199">
        <f>SUM(R165:R176)</f>
        <v>1.6294558299999997</v>
      </c>
      <c r="S164" s="198"/>
      <c r="T164" s="200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83</v>
      </c>
      <c r="AT164" s="202" t="s">
        <v>74</v>
      </c>
      <c r="AU164" s="202" t="s">
        <v>83</v>
      </c>
      <c r="AY164" s="201" t="s">
        <v>131</v>
      </c>
      <c r="BK164" s="203">
        <f>SUM(BK165:BK176)</f>
        <v>0</v>
      </c>
    </row>
    <row r="165" s="2" customFormat="1" ht="24.15" customHeight="1">
      <c r="A165" s="39"/>
      <c r="B165" s="40"/>
      <c r="C165" s="206" t="s">
        <v>212</v>
      </c>
      <c r="D165" s="206" t="s">
        <v>133</v>
      </c>
      <c r="E165" s="207" t="s">
        <v>562</v>
      </c>
      <c r="F165" s="208" t="s">
        <v>563</v>
      </c>
      <c r="G165" s="209" t="s">
        <v>207</v>
      </c>
      <c r="H165" s="210">
        <v>0.61199999999999999</v>
      </c>
      <c r="I165" s="211"/>
      <c r="J165" s="212">
        <f>ROUND(I165*H165,2)</f>
        <v>0</v>
      </c>
      <c r="K165" s="213"/>
      <c r="L165" s="45"/>
      <c r="M165" s="214" t="s">
        <v>19</v>
      </c>
      <c r="N165" s="215" t="s">
        <v>46</v>
      </c>
      <c r="O165" s="85"/>
      <c r="P165" s="216">
        <f>O165*H165</f>
        <v>0</v>
      </c>
      <c r="Q165" s="216">
        <v>2.5018699999999998</v>
      </c>
      <c r="R165" s="216">
        <f>Q165*H165</f>
        <v>1.5311444399999998</v>
      </c>
      <c r="S165" s="216">
        <v>0</v>
      </c>
      <c r="T165" s="21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8" t="s">
        <v>137</v>
      </c>
      <c r="AT165" s="218" t="s">
        <v>133</v>
      </c>
      <c r="AU165" s="218" t="s">
        <v>85</v>
      </c>
      <c r="AY165" s="18" t="s">
        <v>131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8" t="s">
        <v>83</v>
      </c>
      <c r="BK165" s="219">
        <f>ROUND(I165*H165,2)</f>
        <v>0</v>
      </c>
      <c r="BL165" s="18" t="s">
        <v>137</v>
      </c>
      <c r="BM165" s="218" t="s">
        <v>564</v>
      </c>
    </row>
    <row r="166" s="2" customFormat="1">
      <c r="A166" s="39"/>
      <c r="B166" s="40"/>
      <c r="C166" s="41"/>
      <c r="D166" s="220" t="s">
        <v>139</v>
      </c>
      <c r="E166" s="41"/>
      <c r="F166" s="221" t="s">
        <v>565</v>
      </c>
      <c r="G166" s="41"/>
      <c r="H166" s="41"/>
      <c r="I166" s="222"/>
      <c r="J166" s="41"/>
      <c r="K166" s="41"/>
      <c r="L166" s="45"/>
      <c r="M166" s="223"/>
      <c r="N166" s="22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139</v>
      </c>
      <c r="AU166" s="18" t="s">
        <v>85</v>
      </c>
    </row>
    <row r="167" s="14" customFormat="1">
      <c r="A167" s="14"/>
      <c r="B167" s="236"/>
      <c r="C167" s="237"/>
      <c r="D167" s="227" t="s">
        <v>141</v>
      </c>
      <c r="E167" s="238" t="s">
        <v>19</v>
      </c>
      <c r="F167" s="239" t="s">
        <v>566</v>
      </c>
      <c r="G167" s="237"/>
      <c r="H167" s="240">
        <v>0.61199999999999999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141</v>
      </c>
      <c r="AU167" s="246" t="s">
        <v>85</v>
      </c>
      <c r="AV167" s="14" t="s">
        <v>85</v>
      </c>
      <c r="AW167" s="14" t="s">
        <v>36</v>
      </c>
      <c r="AX167" s="14" t="s">
        <v>83</v>
      </c>
      <c r="AY167" s="246" t="s">
        <v>131</v>
      </c>
    </row>
    <row r="168" s="2" customFormat="1" ht="24.15" customHeight="1">
      <c r="A168" s="39"/>
      <c r="B168" s="40"/>
      <c r="C168" s="206" t="s">
        <v>219</v>
      </c>
      <c r="D168" s="206" t="s">
        <v>133</v>
      </c>
      <c r="E168" s="207" t="s">
        <v>567</v>
      </c>
      <c r="F168" s="208" t="s">
        <v>568</v>
      </c>
      <c r="G168" s="209" t="s">
        <v>136</v>
      </c>
      <c r="H168" s="210">
        <v>10.343999999999999</v>
      </c>
      <c r="I168" s="211"/>
      <c r="J168" s="212">
        <f>ROUND(I168*H168,2)</f>
        <v>0</v>
      </c>
      <c r="K168" s="213"/>
      <c r="L168" s="45"/>
      <c r="M168" s="214" t="s">
        <v>19</v>
      </c>
      <c r="N168" s="215" t="s">
        <v>46</v>
      </c>
      <c r="O168" s="85"/>
      <c r="P168" s="216">
        <f>O168*H168</f>
        <v>0</v>
      </c>
      <c r="Q168" s="216">
        <v>0.0033500000000000001</v>
      </c>
      <c r="R168" s="216">
        <f>Q168*H168</f>
        <v>0.0346524</v>
      </c>
      <c r="S168" s="216">
        <v>0</v>
      </c>
      <c r="T168" s="21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8" t="s">
        <v>137</v>
      </c>
      <c r="AT168" s="218" t="s">
        <v>133</v>
      </c>
      <c r="AU168" s="218" t="s">
        <v>85</v>
      </c>
      <c r="AY168" s="18" t="s">
        <v>131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8" t="s">
        <v>83</v>
      </c>
      <c r="BK168" s="219">
        <f>ROUND(I168*H168,2)</f>
        <v>0</v>
      </c>
      <c r="BL168" s="18" t="s">
        <v>137</v>
      </c>
      <c r="BM168" s="218" t="s">
        <v>569</v>
      </c>
    </row>
    <row r="169" s="2" customFormat="1">
      <c r="A169" s="39"/>
      <c r="B169" s="40"/>
      <c r="C169" s="41"/>
      <c r="D169" s="220" t="s">
        <v>139</v>
      </c>
      <c r="E169" s="41"/>
      <c r="F169" s="221" t="s">
        <v>570</v>
      </c>
      <c r="G169" s="41"/>
      <c r="H169" s="41"/>
      <c r="I169" s="222"/>
      <c r="J169" s="41"/>
      <c r="K169" s="41"/>
      <c r="L169" s="45"/>
      <c r="M169" s="223"/>
      <c r="N169" s="224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85</v>
      </c>
    </row>
    <row r="170" s="13" customFormat="1">
      <c r="A170" s="13"/>
      <c r="B170" s="225"/>
      <c r="C170" s="226"/>
      <c r="D170" s="227" t="s">
        <v>141</v>
      </c>
      <c r="E170" s="228" t="s">
        <v>19</v>
      </c>
      <c r="F170" s="229" t="s">
        <v>571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141</v>
      </c>
      <c r="AU170" s="235" t="s">
        <v>85</v>
      </c>
      <c r="AV170" s="13" t="s">
        <v>83</v>
      </c>
      <c r="AW170" s="13" t="s">
        <v>36</v>
      </c>
      <c r="AX170" s="13" t="s">
        <v>75</v>
      </c>
      <c r="AY170" s="235" t="s">
        <v>131</v>
      </c>
    </row>
    <row r="171" s="14" customFormat="1">
      <c r="A171" s="14"/>
      <c r="B171" s="236"/>
      <c r="C171" s="237"/>
      <c r="D171" s="227" t="s">
        <v>141</v>
      </c>
      <c r="E171" s="238" t="s">
        <v>19</v>
      </c>
      <c r="F171" s="239" t="s">
        <v>572</v>
      </c>
      <c r="G171" s="237"/>
      <c r="H171" s="240">
        <v>10.343999999999999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141</v>
      </c>
      <c r="AU171" s="246" t="s">
        <v>85</v>
      </c>
      <c r="AV171" s="14" t="s">
        <v>85</v>
      </c>
      <c r="AW171" s="14" t="s">
        <v>36</v>
      </c>
      <c r="AX171" s="14" t="s">
        <v>83</v>
      </c>
      <c r="AY171" s="246" t="s">
        <v>131</v>
      </c>
    </row>
    <row r="172" s="2" customFormat="1" ht="24.15" customHeight="1">
      <c r="A172" s="39"/>
      <c r="B172" s="40"/>
      <c r="C172" s="206" t="s">
        <v>226</v>
      </c>
      <c r="D172" s="206" t="s">
        <v>133</v>
      </c>
      <c r="E172" s="207" t="s">
        <v>573</v>
      </c>
      <c r="F172" s="208" t="s">
        <v>574</v>
      </c>
      <c r="G172" s="209" t="s">
        <v>136</v>
      </c>
      <c r="H172" s="210">
        <v>10.343999999999999</v>
      </c>
      <c r="I172" s="211"/>
      <c r="J172" s="212">
        <f>ROUND(I172*H172,2)</f>
        <v>0</v>
      </c>
      <c r="K172" s="213"/>
      <c r="L172" s="45"/>
      <c r="M172" s="214" t="s">
        <v>19</v>
      </c>
      <c r="N172" s="215" t="s">
        <v>46</v>
      </c>
      <c r="O172" s="85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8" t="s">
        <v>137</v>
      </c>
      <c r="AT172" s="218" t="s">
        <v>133</v>
      </c>
      <c r="AU172" s="218" t="s">
        <v>85</v>
      </c>
      <c r="AY172" s="18" t="s">
        <v>131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8" t="s">
        <v>83</v>
      </c>
      <c r="BK172" s="219">
        <f>ROUND(I172*H172,2)</f>
        <v>0</v>
      </c>
      <c r="BL172" s="18" t="s">
        <v>137</v>
      </c>
      <c r="BM172" s="218" t="s">
        <v>575</v>
      </c>
    </row>
    <row r="173" s="2" customFormat="1">
      <c r="A173" s="39"/>
      <c r="B173" s="40"/>
      <c r="C173" s="41"/>
      <c r="D173" s="220" t="s">
        <v>139</v>
      </c>
      <c r="E173" s="41"/>
      <c r="F173" s="221" t="s">
        <v>576</v>
      </c>
      <c r="G173" s="41"/>
      <c r="H173" s="41"/>
      <c r="I173" s="222"/>
      <c r="J173" s="41"/>
      <c r="K173" s="41"/>
      <c r="L173" s="45"/>
      <c r="M173" s="223"/>
      <c r="N173" s="224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139</v>
      </c>
      <c r="AU173" s="18" t="s">
        <v>85</v>
      </c>
    </row>
    <row r="174" s="2" customFormat="1" ht="24.15" customHeight="1">
      <c r="A174" s="39"/>
      <c r="B174" s="40"/>
      <c r="C174" s="206" t="s">
        <v>240</v>
      </c>
      <c r="D174" s="206" t="s">
        <v>133</v>
      </c>
      <c r="E174" s="207" t="s">
        <v>577</v>
      </c>
      <c r="F174" s="208" t="s">
        <v>578</v>
      </c>
      <c r="G174" s="209" t="s">
        <v>254</v>
      </c>
      <c r="H174" s="210">
        <v>0.060999999999999999</v>
      </c>
      <c r="I174" s="211"/>
      <c r="J174" s="212">
        <f>ROUND(I174*H174,2)</f>
        <v>0</v>
      </c>
      <c r="K174" s="213"/>
      <c r="L174" s="45"/>
      <c r="M174" s="214" t="s">
        <v>19</v>
      </c>
      <c r="N174" s="215" t="s">
        <v>46</v>
      </c>
      <c r="O174" s="85"/>
      <c r="P174" s="216">
        <f>O174*H174</f>
        <v>0</v>
      </c>
      <c r="Q174" s="216">
        <v>1.04359</v>
      </c>
      <c r="R174" s="216">
        <f>Q174*H174</f>
        <v>0.063658989999999999</v>
      </c>
      <c r="S174" s="216">
        <v>0</v>
      </c>
      <c r="T174" s="21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8" t="s">
        <v>137</v>
      </c>
      <c r="AT174" s="218" t="s">
        <v>133</v>
      </c>
      <c r="AU174" s="218" t="s">
        <v>85</v>
      </c>
      <c r="AY174" s="18" t="s">
        <v>131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8" t="s">
        <v>83</v>
      </c>
      <c r="BK174" s="219">
        <f>ROUND(I174*H174,2)</f>
        <v>0</v>
      </c>
      <c r="BL174" s="18" t="s">
        <v>137</v>
      </c>
      <c r="BM174" s="218" t="s">
        <v>579</v>
      </c>
    </row>
    <row r="175" s="2" customFormat="1">
      <c r="A175" s="39"/>
      <c r="B175" s="40"/>
      <c r="C175" s="41"/>
      <c r="D175" s="220" t="s">
        <v>139</v>
      </c>
      <c r="E175" s="41"/>
      <c r="F175" s="221" t="s">
        <v>580</v>
      </c>
      <c r="G175" s="41"/>
      <c r="H175" s="41"/>
      <c r="I175" s="222"/>
      <c r="J175" s="41"/>
      <c r="K175" s="41"/>
      <c r="L175" s="45"/>
      <c r="M175" s="223"/>
      <c r="N175" s="224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139</v>
      </c>
      <c r="AU175" s="18" t="s">
        <v>85</v>
      </c>
    </row>
    <row r="176" s="14" customFormat="1">
      <c r="A176" s="14"/>
      <c r="B176" s="236"/>
      <c r="C176" s="237"/>
      <c r="D176" s="227" t="s">
        <v>141</v>
      </c>
      <c r="E176" s="238" t="s">
        <v>19</v>
      </c>
      <c r="F176" s="239" t="s">
        <v>581</v>
      </c>
      <c r="G176" s="237"/>
      <c r="H176" s="240">
        <v>0.060999999999999999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141</v>
      </c>
      <c r="AU176" s="246" t="s">
        <v>85</v>
      </c>
      <c r="AV176" s="14" t="s">
        <v>85</v>
      </c>
      <c r="AW176" s="14" t="s">
        <v>36</v>
      </c>
      <c r="AX176" s="14" t="s">
        <v>83</v>
      </c>
      <c r="AY176" s="246" t="s">
        <v>131</v>
      </c>
    </row>
    <row r="177" s="12" customFormat="1" ht="22.8" customHeight="1">
      <c r="A177" s="12"/>
      <c r="B177" s="190"/>
      <c r="C177" s="191"/>
      <c r="D177" s="192" t="s">
        <v>74</v>
      </c>
      <c r="E177" s="204" t="s">
        <v>165</v>
      </c>
      <c r="F177" s="204" t="s">
        <v>582</v>
      </c>
      <c r="G177" s="191"/>
      <c r="H177" s="191"/>
      <c r="I177" s="194"/>
      <c r="J177" s="205">
        <f>BK177</f>
        <v>0</v>
      </c>
      <c r="K177" s="191"/>
      <c r="L177" s="196"/>
      <c r="M177" s="197"/>
      <c r="N177" s="198"/>
      <c r="O177" s="198"/>
      <c r="P177" s="199">
        <f>SUM(P178:P242)</f>
        <v>0</v>
      </c>
      <c r="Q177" s="198"/>
      <c r="R177" s="199">
        <f>SUM(R178:R242)</f>
        <v>442.53438549999993</v>
      </c>
      <c r="S177" s="198"/>
      <c r="T177" s="200">
        <f>SUM(T178:T242)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83</v>
      </c>
      <c r="AT177" s="202" t="s">
        <v>74</v>
      </c>
      <c r="AU177" s="202" t="s">
        <v>83</v>
      </c>
      <c r="AY177" s="201" t="s">
        <v>131</v>
      </c>
      <c r="BK177" s="203">
        <f>SUM(BK178:BK242)</f>
        <v>0</v>
      </c>
    </row>
    <row r="178" s="2" customFormat="1" ht="37.8" customHeight="1">
      <c r="A178" s="39"/>
      <c r="B178" s="40"/>
      <c r="C178" s="206" t="s">
        <v>8</v>
      </c>
      <c r="D178" s="206" t="s">
        <v>133</v>
      </c>
      <c r="E178" s="207" t="s">
        <v>583</v>
      </c>
      <c r="F178" s="208" t="s">
        <v>584</v>
      </c>
      <c r="G178" s="209" t="s">
        <v>136</v>
      </c>
      <c r="H178" s="210">
        <v>9.7349999999999994</v>
      </c>
      <c r="I178" s="211"/>
      <c r="J178" s="212">
        <f>ROUND(I178*H178,2)</f>
        <v>0</v>
      </c>
      <c r="K178" s="213"/>
      <c r="L178" s="45"/>
      <c r="M178" s="214" t="s">
        <v>19</v>
      </c>
      <c r="N178" s="215" t="s">
        <v>46</v>
      </c>
      <c r="O178" s="85"/>
      <c r="P178" s="216">
        <f>O178*H178</f>
        <v>0</v>
      </c>
      <c r="Q178" s="216">
        <v>0.48574000000000001</v>
      </c>
      <c r="R178" s="216">
        <f>Q178*H178</f>
        <v>4.7286788999999994</v>
      </c>
      <c r="S178" s="216">
        <v>0</v>
      </c>
      <c r="T178" s="21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8" t="s">
        <v>137</v>
      </c>
      <c r="AT178" s="218" t="s">
        <v>133</v>
      </c>
      <c r="AU178" s="218" t="s">
        <v>85</v>
      </c>
      <c r="AY178" s="18" t="s">
        <v>131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8" t="s">
        <v>83</v>
      </c>
      <c r="BK178" s="219">
        <f>ROUND(I178*H178,2)</f>
        <v>0</v>
      </c>
      <c r="BL178" s="18" t="s">
        <v>137</v>
      </c>
      <c r="BM178" s="218" t="s">
        <v>585</v>
      </c>
    </row>
    <row r="179" s="2" customFormat="1">
      <c r="A179" s="39"/>
      <c r="B179" s="40"/>
      <c r="C179" s="41"/>
      <c r="D179" s="220" t="s">
        <v>139</v>
      </c>
      <c r="E179" s="41"/>
      <c r="F179" s="221" t="s">
        <v>586</v>
      </c>
      <c r="G179" s="41"/>
      <c r="H179" s="41"/>
      <c r="I179" s="222"/>
      <c r="J179" s="41"/>
      <c r="K179" s="41"/>
      <c r="L179" s="45"/>
      <c r="M179" s="223"/>
      <c r="N179" s="224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139</v>
      </c>
      <c r="AU179" s="18" t="s">
        <v>85</v>
      </c>
    </row>
    <row r="180" s="13" customFormat="1">
      <c r="A180" s="13"/>
      <c r="B180" s="225"/>
      <c r="C180" s="226"/>
      <c r="D180" s="227" t="s">
        <v>141</v>
      </c>
      <c r="E180" s="228" t="s">
        <v>19</v>
      </c>
      <c r="F180" s="229" t="s">
        <v>587</v>
      </c>
      <c r="G180" s="226"/>
      <c r="H180" s="228" t="s">
        <v>19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141</v>
      </c>
      <c r="AU180" s="235" t="s">
        <v>85</v>
      </c>
      <c r="AV180" s="13" t="s">
        <v>83</v>
      </c>
      <c r="AW180" s="13" t="s">
        <v>36</v>
      </c>
      <c r="AX180" s="13" t="s">
        <v>75</v>
      </c>
      <c r="AY180" s="235" t="s">
        <v>131</v>
      </c>
    </row>
    <row r="181" s="14" customFormat="1">
      <c r="A181" s="14"/>
      <c r="B181" s="236"/>
      <c r="C181" s="237"/>
      <c r="D181" s="227" t="s">
        <v>141</v>
      </c>
      <c r="E181" s="238" t="s">
        <v>19</v>
      </c>
      <c r="F181" s="239" t="s">
        <v>588</v>
      </c>
      <c r="G181" s="237"/>
      <c r="H181" s="240">
        <v>9.7349999999999994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141</v>
      </c>
      <c r="AU181" s="246" t="s">
        <v>85</v>
      </c>
      <c r="AV181" s="14" t="s">
        <v>85</v>
      </c>
      <c r="AW181" s="14" t="s">
        <v>36</v>
      </c>
      <c r="AX181" s="14" t="s">
        <v>83</v>
      </c>
      <c r="AY181" s="246" t="s">
        <v>131</v>
      </c>
    </row>
    <row r="182" s="2" customFormat="1" ht="33" customHeight="1">
      <c r="A182" s="39"/>
      <c r="B182" s="40"/>
      <c r="C182" s="206" t="s">
        <v>251</v>
      </c>
      <c r="D182" s="206" t="s">
        <v>133</v>
      </c>
      <c r="E182" s="207" t="s">
        <v>589</v>
      </c>
      <c r="F182" s="208" t="s">
        <v>590</v>
      </c>
      <c r="G182" s="209" t="s">
        <v>136</v>
      </c>
      <c r="H182" s="210">
        <v>78.781999999999996</v>
      </c>
      <c r="I182" s="211"/>
      <c r="J182" s="212">
        <f>ROUND(I182*H182,2)</f>
        <v>0</v>
      </c>
      <c r="K182" s="213"/>
      <c r="L182" s="45"/>
      <c r="M182" s="214" t="s">
        <v>19</v>
      </c>
      <c r="N182" s="215" t="s">
        <v>46</v>
      </c>
      <c r="O182" s="85"/>
      <c r="P182" s="216">
        <f>O182*H182</f>
        <v>0</v>
      </c>
      <c r="Q182" s="216">
        <v>0.34499999999999997</v>
      </c>
      <c r="R182" s="216">
        <f>Q182*H182</f>
        <v>27.179789999999997</v>
      </c>
      <c r="S182" s="216">
        <v>0</v>
      </c>
      <c r="T182" s="21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8" t="s">
        <v>137</v>
      </c>
      <c r="AT182" s="218" t="s">
        <v>133</v>
      </c>
      <c r="AU182" s="218" t="s">
        <v>85</v>
      </c>
      <c r="AY182" s="18" t="s">
        <v>131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8" t="s">
        <v>83</v>
      </c>
      <c r="BK182" s="219">
        <f>ROUND(I182*H182,2)</f>
        <v>0</v>
      </c>
      <c r="BL182" s="18" t="s">
        <v>137</v>
      </c>
      <c r="BM182" s="218" t="s">
        <v>591</v>
      </c>
    </row>
    <row r="183" s="2" customFormat="1">
      <c r="A183" s="39"/>
      <c r="B183" s="40"/>
      <c r="C183" s="41"/>
      <c r="D183" s="220" t="s">
        <v>139</v>
      </c>
      <c r="E183" s="41"/>
      <c r="F183" s="221" t="s">
        <v>592</v>
      </c>
      <c r="G183" s="41"/>
      <c r="H183" s="41"/>
      <c r="I183" s="222"/>
      <c r="J183" s="41"/>
      <c r="K183" s="41"/>
      <c r="L183" s="45"/>
      <c r="M183" s="223"/>
      <c r="N183" s="224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139</v>
      </c>
      <c r="AU183" s="18" t="s">
        <v>85</v>
      </c>
    </row>
    <row r="184" s="13" customFormat="1">
      <c r="A184" s="13"/>
      <c r="B184" s="225"/>
      <c r="C184" s="226"/>
      <c r="D184" s="227" t="s">
        <v>141</v>
      </c>
      <c r="E184" s="228" t="s">
        <v>19</v>
      </c>
      <c r="F184" s="229" t="s">
        <v>593</v>
      </c>
      <c r="G184" s="226"/>
      <c r="H184" s="228" t="s">
        <v>19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141</v>
      </c>
      <c r="AU184" s="235" t="s">
        <v>85</v>
      </c>
      <c r="AV184" s="13" t="s">
        <v>83</v>
      </c>
      <c r="AW184" s="13" t="s">
        <v>36</v>
      </c>
      <c r="AX184" s="13" t="s">
        <v>75</v>
      </c>
      <c r="AY184" s="235" t="s">
        <v>131</v>
      </c>
    </row>
    <row r="185" s="14" customFormat="1">
      <c r="A185" s="14"/>
      <c r="B185" s="236"/>
      <c r="C185" s="237"/>
      <c r="D185" s="227" t="s">
        <v>141</v>
      </c>
      <c r="E185" s="238" t="s">
        <v>19</v>
      </c>
      <c r="F185" s="239" t="s">
        <v>594</v>
      </c>
      <c r="G185" s="237"/>
      <c r="H185" s="240">
        <v>31.48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141</v>
      </c>
      <c r="AU185" s="246" t="s">
        <v>85</v>
      </c>
      <c r="AV185" s="14" t="s">
        <v>85</v>
      </c>
      <c r="AW185" s="14" t="s">
        <v>36</v>
      </c>
      <c r="AX185" s="14" t="s">
        <v>75</v>
      </c>
      <c r="AY185" s="246" t="s">
        <v>131</v>
      </c>
    </row>
    <row r="186" s="13" customFormat="1">
      <c r="A186" s="13"/>
      <c r="B186" s="225"/>
      <c r="C186" s="226"/>
      <c r="D186" s="227" t="s">
        <v>141</v>
      </c>
      <c r="E186" s="228" t="s">
        <v>19</v>
      </c>
      <c r="F186" s="229" t="s">
        <v>595</v>
      </c>
      <c r="G186" s="226"/>
      <c r="H186" s="228" t="s">
        <v>19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141</v>
      </c>
      <c r="AU186" s="235" t="s">
        <v>85</v>
      </c>
      <c r="AV186" s="13" t="s">
        <v>83</v>
      </c>
      <c r="AW186" s="13" t="s">
        <v>36</v>
      </c>
      <c r="AX186" s="13" t="s">
        <v>75</v>
      </c>
      <c r="AY186" s="235" t="s">
        <v>131</v>
      </c>
    </row>
    <row r="187" s="14" customFormat="1">
      <c r="A187" s="14"/>
      <c r="B187" s="236"/>
      <c r="C187" s="237"/>
      <c r="D187" s="227" t="s">
        <v>141</v>
      </c>
      <c r="E187" s="238" t="s">
        <v>19</v>
      </c>
      <c r="F187" s="239" t="s">
        <v>596</v>
      </c>
      <c r="G187" s="237"/>
      <c r="H187" s="240">
        <v>31.48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141</v>
      </c>
      <c r="AU187" s="246" t="s">
        <v>85</v>
      </c>
      <c r="AV187" s="14" t="s">
        <v>85</v>
      </c>
      <c r="AW187" s="14" t="s">
        <v>36</v>
      </c>
      <c r="AX187" s="14" t="s">
        <v>75</v>
      </c>
      <c r="AY187" s="246" t="s">
        <v>131</v>
      </c>
    </row>
    <row r="188" s="13" customFormat="1">
      <c r="A188" s="13"/>
      <c r="B188" s="225"/>
      <c r="C188" s="226"/>
      <c r="D188" s="227" t="s">
        <v>141</v>
      </c>
      <c r="E188" s="228" t="s">
        <v>19</v>
      </c>
      <c r="F188" s="229" t="s">
        <v>597</v>
      </c>
      <c r="G188" s="226"/>
      <c r="H188" s="228" t="s">
        <v>19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141</v>
      </c>
      <c r="AU188" s="235" t="s">
        <v>85</v>
      </c>
      <c r="AV188" s="13" t="s">
        <v>83</v>
      </c>
      <c r="AW188" s="13" t="s">
        <v>36</v>
      </c>
      <c r="AX188" s="13" t="s">
        <v>75</v>
      </c>
      <c r="AY188" s="235" t="s">
        <v>131</v>
      </c>
    </row>
    <row r="189" s="14" customFormat="1">
      <c r="A189" s="14"/>
      <c r="B189" s="236"/>
      <c r="C189" s="237"/>
      <c r="D189" s="227" t="s">
        <v>141</v>
      </c>
      <c r="E189" s="238" t="s">
        <v>19</v>
      </c>
      <c r="F189" s="239" t="s">
        <v>143</v>
      </c>
      <c r="G189" s="237"/>
      <c r="H189" s="240">
        <v>10.5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141</v>
      </c>
      <c r="AU189" s="246" t="s">
        <v>85</v>
      </c>
      <c r="AV189" s="14" t="s">
        <v>85</v>
      </c>
      <c r="AW189" s="14" t="s">
        <v>36</v>
      </c>
      <c r="AX189" s="14" t="s">
        <v>75</v>
      </c>
      <c r="AY189" s="246" t="s">
        <v>131</v>
      </c>
    </row>
    <row r="190" s="16" customFormat="1">
      <c r="A190" s="16"/>
      <c r="B190" s="273"/>
      <c r="C190" s="274"/>
      <c r="D190" s="227" t="s">
        <v>141</v>
      </c>
      <c r="E190" s="275" t="s">
        <v>19</v>
      </c>
      <c r="F190" s="276" t="s">
        <v>535</v>
      </c>
      <c r="G190" s="274"/>
      <c r="H190" s="277">
        <v>73.459999999999994</v>
      </c>
      <c r="I190" s="278"/>
      <c r="J190" s="274"/>
      <c r="K190" s="274"/>
      <c r="L190" s="279"/>
      <c r="M190" s="280"/>
      <c r="N190" s="281"/>
      <c r="O190" s="281"/>
      <c r="P190" s="281"/>
      <c r="Q190" s="281"/>
      <c r="R190" s="281"/>
      <c r="S190" s="281"/>
      <c r="T190" s="282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83" t="s">
        <v>141</v>
      </c>
      <c r="AU190" s="283" t="s">
        <v>85</v>
      </c>
      <c r="AV190" s="16" t="s">
        <v>150</v>
      </c>
      <c r="AW190" s="16" t="s">
        <v>36</v>
      </c>
      <c r="AX190" s="16" t="s">
        <v>75</v>
      </c>
      <c r="AY190" s="283" t="s">
        <v>131</v>
      </c>
    </row>
    <row r="191" s="14" customFormat="1">
      <c r="A191" s="14"/>
      <c r="B191" s="236"/>
      <c r="C191" s="237"/>
      <c r="D191" s="227" t="s">
        <v>141</v>
      </c>
      <c r="E191" s="238" t="s">
        <v>19</v>
      </c>
      <c r="F191" s="239" t="s">
        <v>598</v>
      </c>
      <c r="G191" s="237"/>
      <c r="H191" s="240">
        <v>5.3220000000000001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141</v>
      </c>
      <c r="AU191" s="246" t="s">
        <v>85</v>
      </c>
      <c r="AV191" s="14" t="s">
        <v>85</v>
      </c>
      <c r="AW191" s="14" t="s">
        <v>36</v>
      </c>
      <c r="AX191" s="14" t="s">
        <v>75</v>
      </c>
      <c r="AY191" s="246" t="s">
        <v>131</v>
      </c>
    </row>
    <row r="192" s="15" customFormat="1">
      <c r="A192" s="15"/>
      <c r="B192" s="247"/>
      <c r="C192" s="248"/>
      <c r="D192" s="227" t="s">
        <v>141</v>
      </c>
      <c r="E192" s="249" t="s">
        <v>19</v>
      </c>
      <c r="F192" s="250" t="s">
        <v>159</v>
      </c>
      <c r="G192" s="248"/>
      <c r="H192" s="251">
        <v>78.781999999999996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7" t="s">
        <v>141</v>
      </c>
      <c r="AU192" s="257" t="s">
        <v>85</v>
      </c>
      <c r="AV192" s="15" t="s">
        <v>137</v>
      </c>
      <c r="AW192" s="15" t="s">
        <v>36</v>
      </c>
      <c r="AX192" s="15" t="s">
        <v>83</v>
      </c>
      <c r="AY192" s="257" t="s">
        <v>131</v>
      </c>
    </row>
    <row r="193" s="2" customFormat="1" ht="33" customHeight="1">
      <c r="A193" s="39"/>
      <c r="B193" s="40"/>
      <c r="C193" s="206" t="s">
        <v>258</v>
      </c>
      <c r="D193" s="206" t="s">
        <v>133</v>
      </c>
      <c r="E193" s="207" t="s">
        <v>599</v>
      </c>
      <c r="F193" s="208" t="s">
        <v>600</v>
      </c>
      <c r="G193" s="209" t="s">
        <v>136</v>
      </c>
      <c r="H193" s="210">
        <v>602.30999999999995</v>
      </c>
      <c r="I193" s="211"/>
      <c r="J193" s="212">
        <f>ROUND(I193*H193,2)</f>
        <v>0</v>
      </c>
      <c r="K193" s="213"/>
      <c r="L193" s="45"/>
      <c r="M193" s="214" t="s">
        <v>19</v>
      </c>
      <c r="N193" s="215" t="s">
        <v>46</v>
      </c>
      <c r="O193" s="85"/>
      <c r="P193" s="216">
        <f>O193*H193</f>
        <v>0</v>
      </c>
      <c r="Q193" s="216">
        <v>0.46000000000000002</v>
      </c>
      <c r="R193" s="216">
        <f>Q193*H193</f>
        <v>277.06259999999997</v>
      </c>
      <c r="S193" s="216">
        <v>0</v>
      </c>
      <c r="T193" s="21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8" t="s">
        <v>137</v>
      </c>
      <c r="AT193" s="218" t="s">
        <v>133</v>
      </c>
      <c r="AU193" s="218" t="s">
        <v>85</v>
      </c>
      <c r="AY193" s="18" t="s">
        <v>131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8" t="s">
        <v>83</v>
      </c>
      <c r="BK193" s="219">
        <f>ROUND(I193*H193,2)</f>
        <v>0</v>
      </c>
      <c r="BL193" s="18" t="s">
        <v>137</v>
      </c>
      <c r="BM193" s="218" t="s">
        <v>601</v>
      </c>
    </row>
    <row r="194" s="2" customFormat="1">
      <c r="A194" s="39"/>
      <c r="B194" s="40"/>
      <c r="C194" s="41"/>
      <c r="D194" s="220" t="s">
        <v>139</v>
      </c>
      <c r="E194" s="41"/>
      <c r="F194" s="221" t="s">
        <v>602</v>
      </c>
      <c r="G194" s="41"/>
      <c r="H194" s="41"/>
      <c r="I194" s="222"/>
      <c r="J194" s="41"/>
      <c r="K194" s="41"/>
      <c r="L194" s="45"/>
      <c r="M194" s="223"/>
      <c r="N194" s="224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139</v>
      </c>
      <c r="AU194" s="18" t="s">
        <v>85</v>
      </c>
    </row>
    <row r="195" s="13" customFormat="1">
      <c r="A195" s="13"/>
      <c r="B195" s="225"/>
      <c r="C195" s="226"/>
      <c r="D195" s="227" t="s">
        <v>141</v>
      </c>
      <c r="E195" s="228" t="s">
        <v>19</v>
      </c>
      <c r="F195" s="229" t="s">
        <v>508</v>
      </c>
      <c r="G195" s="226"/>
      <c r="H195" s="228" t="s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141</v>
      </c>
      <c r="AU195" s="235" t="s">
        <v>85</v>
      </c>
      <c r="AV195" s="13" t="s">
        <v>83</v>
      </c>
      <c r="AW195" s="13" t="s">
        <v>36</v>
      </c>
      <c r="AX195" s="13" t="s">
        <v>75</v>
      </c>
      <c r="AY195" s="235" t="s">
        <v>131</v>
      </c>
    </row>
    <row r="196" s="14" customFormat="1">
      <c r="A196" s="14"/>
      <c r="B196" s="236"/>
      <c r="C196" s="237"/>
      <c r="D196" s="227" t="s">
        <v>141</v>
      </c>
      <c r="E196" s="238" t="s">
        <v>19</v>
      </c>
      <c r="F196" s="239" t="s">
        <v>603</v>
      </c>
      <c r="G196" s="237"/>
      <c r="H196" s="240">
        <v>226.19999999999999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141</v>
      </c>
      <c r="AU196" s="246" t="s">
        <v>85</v>
      </c>
      <c r="AV196" s="14" t="s">
        <v>85</v>
      </c>
      <c r="AW196" s="14" t="s">
        <v>36</v>
      </c>
      <c r="AX196" s="14" t="s">
        <v>75</v>
      </c>
      <c r="AY196" s="246" t="s">
        <v>131</v>
      </c>
    </row>
    <row r="197" s="13" customFormat="1">
      <c r="A197" s="13"/>
      <c r="B197" s="225"/>
      <c r="C197" s="226"/>
      <c r="D197" s="227" t="s">
        <v>141</v>
      </c>
      <c r="E197" s="228" t="s">
        <v>19</v>
      </c>
      <c r="F197" s="229" t="s">
        <v>604</v>
      </c>
      <c r="G197" s="226"/>
      <c r="H197" s="228" t="s">
        <v>19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141</v>
      </c>
      <c r="AU197" s="235" t="s">
        <v>85</v>
      </c>
      <c r="AV197" s="13" t="s">
        <v>83</v>
      </c>
      <c r="AW197" s="13" t="s">
        <v>36</v>
      </c>
      <c r="AX197" s="13" t="s">
        <v>75</v>
      </c>
      <c r="AY197" s="235" t="s">
        <v>131</v>
      </c>
    </row>
    <row r="198" s="14" customFormat="1">
      <c r="A198" s="14"/>
      <c r="B198" s="236"/>
      <c r="C198" s="237"/>
      <c r="D198" s="227" t="s">
        <v>141</v>
      </c>
      <c r="E198" s="238" t="s">
        <v>19</v>
      </c>
      <c r="F198" s="239" t="s">
        <v>605</v>
      </c>
      <c r="G198" s="237"/>
      <c r="H198" s="240">
        <v>69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141</v>
      </c>
      <c r="AU198" s="246" t="s">
        <v>85</v>
      </c>
      <c r="AV198" s="14" t="s">
        <v>85</v>
      </c>
      <c r="AW198" s="14" t="s">
        <v>36</v>
      </c>
      <c r="AX198" s="14" t="s">
        <v>75</v>
      </c>
      <c r="AY198" s="246" t="s">
        <v>131</v>
      </c>
    </row>
    <row r="199" s="13" customFormat="1">
      <c r="A199" s="13"/>
      <c r="B199" s="225"/>
      <c r="C199" s="226"/>
      <c r="D199" s="227" t="s">
        <v>141</v>
      </c>
      <c r="E199" s="228" t="s">
        <v>19</v>
      </c>
      <c r="F199" s="229" t="s">
        <v>514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141</v>
      </c>
      <c r="AU199" s="235" t="s">
        <v>85</v>
      </c>
      <c r="AV199" s="13" t="s">
        <v>83</v>
      </c>
      <c r="AW199" s="13" t="s">
        <v>36</v>
      </c>
      <c r="AX199" s="13" t="s">
        <v>75</v>
      </c>
      <c r="AY199" s="235" t="s">
        <v>131</v>
      </c>
    </row>
    <row r="200" s="14" customFormat="1">
      <c r="A200" s="14"/>
      <c r="B200" s="236"/>
      <c r="C200" s="237"/>
      <c r="D200" s="227" t="s">
        <v>141</v>
      </c>
      <c r="E200" s="238" t="s">
        <v>19</v>
      </c>
      <c r="F200" s="239" t="s">
        <v>606</v>
      </c>
      <c r="G200" s="237"/>
      <c r="H200" s="240">
        <v>148.5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141</v>
      </c>
      <c r="AU200" s="246" t="s">
        <v>85</v>
      </c>
      <c r="AV200" s="14" t="s">
        <v>85</v>
      </c>
      <c r="AW200" s="14" t="s">
        <v>36</v>
      </c>
      <c r="AX200" s="14" t="s">
        <v>75</v>
      </c>
      <c r="AY200" s="246" t="s">
        <v>131</v>
      </c>
    </row>
    <row r="201" s="13" customFormat="1">
      <c r="A201" s="13"/>
      <c r="B201" s="225"/>
      <c r="C201" s="226"/>
      <c r="D201" s="227" t="s">
        <v>141</v>
      </c>
      <c r="E201" s="228" t="s">
        <v>19</v>
      </c>
      <c r="F201" s="229" t="s">
        <v>607</v>
      </c>
      <c r="G201" s="226"/>
      <c r="H201" s="228" t="s">
        <v>19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141</v>
      </c>
      <c r="AU201" s="235" t="s">
        <v>85</v>
      </c>
      <c r="AV201" s="13" t="s">
        <v>83</v>
      </c>
      <c r="AW201" s="13" t="s">
        <v>36</v>
      </c>
      <c r="AX201" s="13" t="s">
        <v>75</v>
      </c>
      <c r="AY201" s="235" t="s">
        <v>131</v>
      </c>
    </row>
    <row r="202" s="14" customFormat="1">
      <c r="A202" s="14"/>
      <c r="B202" s="236"/>
      <c r="C202" s="237"/>
      <c r="D202" s="227" t="s">
        <v>141</v>
      </c>
      <c r="E202" s="238" t="s">
        <v>19</v>
      </c>
      <c r="F202" s="239" t="s">
        <v>608</v>
      </c>
      <c r="G202" s="237"/>
      <c r="H202" s="240">
        <v>108.8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141</v>
      </c>
      <c r="AU202" s="246" t="s">
        <v>85</v>
      </c>
      <c r="AV202" s="14" t="s">
        <v>85</v>
      </c>
      <c r="AW202" s="14" t="s">
        <v>36</v>
      </c>
      <c r="AX202" s="14" t="s">
        <v>75</v>
      </c>
      <c r="AY202" s="246" t="s">
        <v>131</v>
      </c>
    </row>
    <row r="203" s="16" customFormat="1">
      <c r="A203" s="16"/>
      <c r="B203" s="273"/>
      <c r="C203" s="274"/>
      <c r="D203" s="227" t="s">
        <v>141</v>
      </c>
      <c r="E203" s="275" t="s">
        <v>19</v>
      </c>
      <c r="F203" s="276" t="s">
        <v>535</v>
      </c>
      <c r="G203" s="274"/>
      <c r="H203" s="277">
        <v>552.5</v>
      </c>
      <c r="I203" s="278"/>
      <c r="J203" s="274"/>
      <c r="K203" s="274"/>
      <c r="L203" s="279"/>
      <c r="M203" s="280"/>
      <c r="N203" s="281"/>
      <c r="O203" s="281"/>
      <c r="P203" s="281"/>
      <c r="Q203" s="281"/>
      <c r="R203" s="281"/>
      <c r="S203" s="281"/>
      <c r="T203" s="282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3" t="s">
        <v>141</v>
      </c>
      <c r="AU203" s="283" t="s">
        <v>85</v>
      </c>
      <c r="AV203" s="16" t="s">
        <v>150</v>
      </c>
      <c r="AW203" s="16" t="s">
        <v>36</v>
      </c>
      <c r="AX203" s="16" t="s">
        <v>75</v>
      </c>
      <c r="AY203" s="283" t="s">
        <v>131</v>
      </c>
    </row>
    <row r="204" s="14" customFormat="1">
      <c r="A204" s="14"/>
      <c r="B204" s="236"/>
      <c r="C204" s="237"/>
      <c r="D204" s="227" t="s">
        <v>141</v>
      </c>
      <c r="E204" s="238" t="s">
        <v>19</v>
      </c>
      <c r="F204" s="239" t="s">
        <v>609</v>
      </c>
      <c r="G204" s="237"/>
      <c r="H204" s="240">
        <v>49.810000000000002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141</v>
      </c>
      <c r="AU204" s="246" t="s">
        <v>85</v>
      </c>
      <c r="AV204" s="14" t="s">
        <v>85</v>
      </c>
      <c r="AW204" s="14" t="s">
        <v>36</v>
      </c>
      <c r="AX204" s="14" t="s">
        <v>75</v>
      </c>
      <c r="AY204" s="246" t="s">
        <v>131</v>
      </c>
    </row>
    <row r="205" s="15" customFormat="1">
      <c r="A205" s="15"/>
      <c r="B205" s="247"/>
      <c r="C205" s="248"/>
      <c r="D205" s="227" t="s">
        <v>141</v>
      </c>
      <c r="E205" s="249" t="s">
        <v>19</v>
      </c>
      <c r="F205" s="250" t="s">
        <v>159</v>
      </c>
      <c r="G205" s="248"/>
      <c r="H205" s="251">
        <v>602.30999999999995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7" t="s">
        <v>141</v>
      </c>
      <c r="AU205" s="257" t="s">
        <v>85</v>
      </c>
      <c r="AV205" s="15" t="s">
        <v>137</v>
      </c>
      <c r="AW205" s="15" t="s">
        <v>36</v>
      </c>
      <c r="AX205" s="15" t="s">
        <v>83</v>
      </c>
      <c r="AY205" s="257" t="s">
        <v>131</v>
      </c>
    </row>
    <row r="206" s="2" customFormat="1" ht="78" customHeight="1">
      <c r="A206" s="39"/>
      <c r="B206" s="40"/>
      <c r="C206" s="206" t="s">
        <v>264</v>
      </c>
      <c r="D206" s="206" t="s">
        <v>133</v>
      </c>
      <c r="E206" s="207" t="s">
        <v>610</v>
      </c>
      <c r="F206" s="208" t="s">
        <v>611</v>
      </c>
      <c r="G206" s="209" t="s">
        <v>136</v>
      </c>
      <c r="H206" s="210">
        <v>31.48</v>
      </c>
      <c r="I206" s="211"/>
      <c r="J206" s="212">
        <f>ROUND(I206*H206,2)</f>
        <v>0</v>
      </c>
      <c r="K206" s="213"/>
      <c r="L206" s="45"/>
      <c r="M206" s="214" t="s">
        <v>19</v>
      </c>
      <c r="N206" s="215" t="s">
        <v>46</v>
      </c>
      <c r="O206" s="85"/>
      <c r="P206" s="216">
        <f>O206*H206</f>
        <v>0</v>
      </c>
      <c r="Q206" s="216">
        <v>0.089219999999999994</v>
      </c>
      <c r="R206" s="216">
        <f>Q206*H206</f>
        <v>2.8086455999999997</v>
      </c>
      <c r="S206" s="216">
        <v>0</v>
      </c>
      <c r="T206" s="21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8" t="s">
        <v>137</v>
      </c>
      <c r="AT206" s="218" t="s">
        <v>133</v>
      </c>
      <c r="AU206" s="218" t="s">
        <v>85</v>
      </c>
      <c r="AY206" s="18" t="s">
        <v>131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8" t="s">
        <v>83</v>
      </c>
      <c r="BK206" s="219">
        <f>ROUND(I206*H206,2)</f>
        <v>0</v>
      </c>
      <c r="BL206" s="18" t="s">
        <v>137</v>
      </c>
      <c r="BM206" s="218" t="s">
        <v>612</v>
      </c>
    </row>
    <row r="207" s="2" customFormat="1">
      <c r="A207" s="39"/>
      <c r="B207" s="40"/>
      <c r="C207" s="41"/>
      <c r="D207" s="220" t="s">
        <v>139</v>
      </c>
      <c r="E207" s="41"/>
      <c r="F207" s="221" t="s">
        <v>613</v>
      </c>
      <c r="G207" s="41"/>
      <c r="H207" s="41"/>
      <c r="I207" s="222"/>
      <c r="J207" s="41"/>
      <c r="K207" s="41"/>
      <c r="L207" s="45"/>
      <c r="M207" s="223"/>
      <c r="N207" s="224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139</v>
      </c>
      <c r="AU207" s="18" t="s">
        <v>85</v>
      </c>
    </row>
    <row r="208" s="13" customFormat="1">
      <c r="A208" s="13"/>
      <c r="B208" s="225"/>
      <c r="C208" s="226"/>
      <c r="D208" s="227" t="s">
        <v>141</v>
      </c>
      <c r="E208" s="228" t="s">
        <v>19</v>
      </c>
      <c r="F208" s="229" t="s">
        <v>593</v>
      </c>
      <c r="G208" s="226"/>
      <c r="H208" s="228" t="s">
        <v>19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141</v>
      </c>
      <c r="AU208" s="235" t="s">
        <v>85</v>
      </c>
      <c r="AV208" s="13" t="s">
        <v>83</v>
      </c>
      <c r="AW208" s="13" t="s">
        <v>36</v>
      </c>
      <c r="AX208" s="13" t="s">
        <v>75</v>
      </c>
      <c r="AY208" s="235" t="s">
        <v>131</v>
      </c>
    </row>
    <row r="209" s="14" customFormat="1">
      <c r="A209" s="14"/>
      <c r="B209" s="236"/>
      <c r="C209" s="237"/>
      <c r="D209" s="227" t="s">
        <v>141</v>
      </c>
      <c r="E209" s="238" t="s">
        <v>19</v>
      </c>
      <c r="F209" s="239" t="s">
        <v>594</v>
      </c>
      <c r="G209" s="237"/>
      <c r="H209" s="240">
        <v>31.48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141</v>
      </c>
      <c r="AU209" s="246" t="s">
        <v>85</v>
      </c>
      <c r="AV209" s="14" t="s">
        <v>85</v>
      </c>
      <c r="AW209" s="14" t="s">
        <v>36</v>
      </c>
      <c r="AX209" s="14" t="s">
        <v>75</v>
      </c>
      <c r="AY209" s="246" t="s">
        <v>131</v>
      </c>
    </row>
    <row r="210" s="15" customFormat="1">
      <c r="A210" s="15"/>
      <c r="B210" s="247"/>
      <c r="C210" s="248"/>
      <c r="D210" s="227" t="s">
        <v>141</v>
      </c>
      <c r="E210" s="249" t="s">
        <v>19</v>
      </c>
      <c r="F210" s="250" t="s">
        <v>159</v>
      </c>
      <c r="G210" s="248"/>
      <c r="H210" s="251">
        <v>31.48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7" t="s">
        <v>141</v>
      </c>
      <c r="AU210" s="257" t="s">
        <v>85</v>
      </c>
      <c r="AV210" s="15" t="s">
        <v>137</v>
      </c>
      <c r="AW210" s="15" t="s">
        <v>36</v>
      </c>
      <c r="AX210" s="15" t="s">
        <v>83</v>
      </c>
      <c r="AY210" s="257" t="s">
        <v>131</v>
      </c>
    </row>
    <row r="211" s="2" customFormat="1" ht="24.15" customHeight="1">
      <c r="A211" s="39"/>
      <c r="B211" s="40"/>
      <c r="C211" s="258" t="s">
        <v>270</v>
      </c>
      <c r="D211" s="258" t="s">
        <v>278</v>
      </c>
      <c r="E211" s="259" t="s">
        <v>614</v>
      </c>
      <c r="F211" s="260" t="s">
        <v>615</v>
      </c>
      <c r="G211" s="261" t="s">
        <v>136</v>
      </c>
      <c r="H211" s="262">
        <v>31.806000000000001</v>
      </c>
      <c r="I211" s="263"/>
      <c r="J211" s="264">
        <f>ROUND(I211*H211,2)</f>
        <v>0</v>
      </c>
      <c r="K211" s="265"/>
      <c r="L211" s="266"/>
      <c r="M211" s="267" t="s">
        <v>19</v>
      </c>
      <c r="N211" s="268" t="s">
        <v>46</v>
      </c>
      <c r="O211" s="85"/>
      <c r="P211" s="216">
        <f>O211*H211</f>
        <v>0</v>
      </c>
      <c r="Q211" s="216">
        <v>0.113</v>
      </c>
      <c r="R211" s="216">
        <f>Q211*H211</f>
        <v>3.5940780000000001</v>
      </c>
      <c r="S211" s="216">
        <v>0</v>
      </c>
      <c r="T211" s="21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8" t="s">
        <v>188</v>
      </c>
      <c r="AT211" s="218" t="s">
        <v>278</v>
      </c>
      <c r="AU211" s="218" t="s">
        <v>85</v>
      </c>
      <c r="AY211" s="18" t="s">
        <v>131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8" t="s">
        <v>83</v>
      </c>
      <c r="BK211" s="219">
        <f>ROUND(I211*H211,2)</f>
        <v>0</v>
      </c>
      <c r="BL211" s="18" t="s">
        <v>137</v>
      </c>
      <c r="BM211" s="218" t="s">
        <v>616</v>
      </c>
    </row>
    <row r="212" s="14" customFormat="1">
      <c r="A212" s="14"/>
      <c r="B212" s="236"/>
      <c r="C212" s="237"/>
      <c r="D212" s="227" t="s">
        <v>141</v>
      </c>
      <c r="E212" s="238" t="s">
        <v>19</v>
      </c>
      <c r="F212" s="239" t="s">
        <v>617</v>
      </c>
      <c r="G212" s="237"/>
      <c r="H212" s="240">
        <v>32.423999999999999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141</v>
      </c>
      <c r="AU212" s="246" t="s">
        <v>85</v>
      </c>
      <c r="AV212" s="14" t="s">
        <v>85</v>
      </c>
      <c r="AW212" s="14" t="s">
        <v>36</v>
      </c>
      <c r="AX212" s="14" t="s">
        <v>75</v>
      </c>
      <c r="AY212" s="246" t="s">
        <v>131</v>
      </c>
    </row>
    <row r="213" s="14" customFormat="1">
      <c r="A213" s="14"/>
      <c r="B213" s="236"/>
      <c r="C213" s="237"/>
      <c r="D213" s="227" t="s">
        <v>141</v>
      </c>
      <c r="E213" s="238" t="s">
        <v>19</v>
      </c>
      <c r="F213" s="239" t="s">
        <v>618</v>
      </c>
      <c r="G213" s="237"/>
      <c r="H213" s="240">
        <v>-0.61799999999999999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141</v>
      </c>
      <c r="AU213" s="246" t="s">
        <v>85</v>
      </c>
      <c r="AV213" s="14" t="s">
        <v>85</v>
      </c>
      <c r="AW213" s="14" t="s">
        <v>36</v>
      </c>
      <c r="AX213" s="14" t="s">
        <v>75</v>
      </c>
      <c r="AY213" s="246" t="s">
        <v>131</v>
      </c>
    </row>
    <row r="214" s="15" customFormat="1">
      <c r="A214" s="15"/>
      <c r="B214" s="247"/>
      <c r="C214" s="248"/>
      <c r="D214" s="227" t="s">
        <v>141</v>
      </c>
      <c r="E214" s="249" t="s">
        <v>19</v>
      </c>
      <c r="F214" s="250" t="s">
        <v>159</v>
      </c>
      <c r="G214" s="248"/>
      <c r="H214" s="251">
        <v>31.806000000000001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7" t="s">
        <v>141</v>
      </c>
      <c r="AU214" s="257" t="s">
        <v>85</v>
      </c>
      <c r="AV214" s="15" t="s">
        <v>137</v>
      </c>
      <c r="AW214" s="15" t="s">
        <v>36</v>
      </c>
      <c r="AX214" s="15" t="s">
        <v>83</v>
      </c>
      <c r="AY214" s="257" t="s">
        <v>131</v>
      </c>
    </row>
    <row r="215" s="2" customFormat="1" ht="33" customHeight="1">
      <c r="A215" s="39"/>
      <c r="B215" s="40"/>
      <c r="C215" s="258" t="s">
        <v>277</v>
      </c>
      <c r="D215" s="258" t="s">
        <v>278</v>
      </c>
      <c r="E215" s="259" t="s">
        <v>619</v>
      </c>
      <c r="F215" s="260" t="s">
        <v>620</v>
      </c>
      <c r="G215" s="261" t="s">
        <v>136</v>
      </c>
      <c r="H215" s="262">
        <v>0.61799999999999999</v>
      </c>
      <c r="I215" s="263"/>
      <c r="J215" s="264">
        <f>ROUND(I215*H215,2)</f>
        <v>0</v>
      </c>
      <c r="K215" s="265"/>
      <c r="L215" s="266"/>
      <c r="M215" s="267" t="s">
        <v>19</v>
      </c>
      <c r="N215" s="268" t="s">
        <v>46</v>
      </c>
      <c r="O215" s="85"/>
      <c r="P215" s="216">
        <f>O215*H215</f>
        <v>0</v>
      </c>
      <c r="Q215" s="216">
        <v>0.13</v>
      </c>
      <c r="R215" s="216">
        <f>Q215*H215</f>
        <v>0.080340000000000009</v>
      </c>
      <c r="S215" s="216">
        <v>0</v>
      </c>
      <c r="T215" s="21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8" t="s">
        <v>188</v>
      </c>
      <c r="AT215" s="218" t="s">
        <v>278</v>
      </c>
      <c r="AU215" s="218" t="s">
        <v>85</v>
      </c>
      <c r="AY215" s="18" t="s">
        <v>131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8" t="s">
        <v>83</v>
      </c>
      <c r="BK215" s="219">
        <f>ROUND(I215*H215,2)</f>
        <v>0</v>
      </c>
      <c r="BL215" s="18" t="s">
        <v>137</v>
      </c>
      <c r="BM215" s="218" t="s">
        <v>621</v>
      </c>
    </row>
    <row r="216" s="2" customFormat="1">
      <c r="A216" s="39"/>
      <c r="B216" s="40"/>
      <c r="C216" s="41"/>
      <c r="D216" s="227" t="s">
        <v>336</v>
      </c>
      <c r="E216" s="41"/>
      <c r="F216" s="269" t="s">
        <v>622</v>
      </c>
      <c r="G216" s="41"/>
      <c r="H216" s="41"/>
      <c r="I216" s="222"/>
      <c r="J216" s="41"/>
      <c r="K216" s="41"/>
      <c r="L216" s="45"/>
      <c r="M216" s="223"/>
      <c r="N216" s="224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336</v>
      </c>
      <c r="AU216" s="18" t="s">
        <v>85</v>
      </c>
    </row>
    <row r="217" s="14" customFormat="1">
      <c r="A217" s="14"/>
      <c r="B217" s="236"/>
      <c r="C217" s="237"/>
      <c r="D217" s="227" t="s">
        <v>141</v>
      </c>
      <c r="E217" s="238" t="s">
        <v>19</v>
      </c>
      <c r="F217" s="239" t="s">
        <v>623</v>
      </c>
      <c r="G217" s="237"/>
      <c r="H217" s="240">
        <v>0.59999999999999998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141</v>
      </c>
      <c r="AU217" s="246" t="s">
        <v>85</v>
      </c>
      <c r="AV217" s="14" t="s">
        <v>85</v>
      </c>
      <c r="AW217" s="14" t="s">
        <v>36</v>
      </c>
      <c r="AX217" s="14" t="s">
        <v>75</v>
      </c>
      <c r="AY217" s="246" t="s">
        <v>131</v>
      </c>
    </row>
    <row r="218" s="14" customFormat="1">
      <c r="A218" s="14"/>
      <c r="B218" s="236"/>
      <c r="C218" s="237"/>
      <c r="D218" s="227" t="s">
        <v>141</v>
      </c>
      <c r="E218" s="238" t="s">
        <v>19</v>
      </c>
      <c r="F218" s="239" t="s">
        <v>624</v>
      </c>
      <c r="G218" s="237"/>
      <c r="H218" s="240">
        <v>0.017999999999999999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141</v>
      </c>
      <c r="AU218" s="246" t="s">
        <v>85</v>
      </c>
      <c r="AV218" s="14" t="s">
        <v>85</v>
      </c>
      <c r="AW218" s="14" t="s">
        <v>36</v>
      </c>
      <c r="AX218" s="14" t="s">
        <v>75</v>
      </c>
      <c r="AY218" s="246" t="s">
        <v>131</v>
      </c>
    </row>
    <row r="219" s="15" customFormat="1">
      <c r="A219" s="15"/>
      <c r="B219" s="247"/>
      <c r="C219" s="248"/>
      <c r="D219" s="227" t="s">
        <v>141</v>
      </c>
      <c r="E219" s="249" t="s">
        <v>19</v>
      </c>
      <c r="F219" s="250" t="s">
        <v>159</v>
      </c>
      <c r="G219" s="248"/>
      <c r="H219" s="251">
        <v>0.61799999999999999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7" t="s">
        <v>141</v>
      </c>
      <c r="AU219" s="257" t="s">
        <v>85</v>
      </c>
      <c r="AV219" s="15" t="s">
        <v>137</v>
      </c>
      <c r="AW219" s="15" t="s">
        <v>36</v>
      </c>
      <c r="AX219" s="15" t="s">
        <v>83</v>
      </c>
      <c r="AY219" s="257" t="s">
        <v>131</v>
      </c>
    </row>
    <row r="220" s="2" customFormat="1" ht="90" customHeight="1">
      <c r="A220" s="39"/>
      <c r="B220" s="40"/>
      <c r="C220" s="206" t="s">
        <v>7</v>
      </c>
      <c r="D220" s="206" t="s">
        <v>133</v>
      </c>
      <c r="E220" s="207" t="s">
        <v>625</v>
      </c>
      <c r="F220" s="208" t="s">
        <v>626</v>
      </c>
      <c r="G220" s="209" t="s">
        <v>136</v>
      </c>
      <c r="H220" s="210">
        <v>31.806000000000001</v>
      </c>
      <c r="I220" s="211"/>
      <c r="J220" s="212">
        <f>ROUND(I220*H220,2)</f>
        <v>0</v>
      </c>
      <c r="K220" s="213"/>
      <c r="L220" s="45"/>
      <c r="M220" s="214" t="s">
        <v>19</v>
      </c>
      <c r="N220" s="215" t="s">
        <v>46</v>
      </c>
      <c r="O220" s="85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8" t="s">
        <v>137</v>
      </c>
      <c r="AT220" s="218" t="s">
        <v>133</v>
      </c>
      <c r="AU220" s="218" t="s">
        <v>85</v>
      </c>
      <c r="AY220" s="18" t="s">
        <v>131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8" t="s">
        <v>83</v>
      </c>
      <c r="BK220" s="219">
        <f>ROUND(I220*H220,2)</f>
        <v>0</v>
      </c>
      <c r="BL220" s="18" t="s">
        <v>137</v>
      </c>
      <c r="BM220" s="218" t="s">
        <v>627</v>
      </c>
    </row>
    <row r="221" s="2" customFormat="1">
      <c r="A221" s="39"/>
      <c r="B221" s="40"/>
      <c r="C221" s="41"/>
      <c r="D221" s="220" t="s">
        <v>139</v>
      </c>
      <c r="E221" s="41"/>
      <c r="F221" s="221" t="s">
        <v>628</v>
      </c>
      <c r="G221" s="41"/>
      <c r="H221" s="41"/>
      <c r="I221" s="222"/>
      <c r="J221" s="41"/>
      <c r="K221" s="41"/>
      <c r="L221" s="45"/>
      <c r="M221" s="223"/>
      <c r="N221" s="224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139</v>
      </c>
      <c r="AU221" s="18" t="s">
        <v>85</v>
      </c>
    </row>
    <row r="222" s="2" customFormat="1" ht="78" customHeight="1">
      <c r="A222" s="39"/>
      <c r="B222" s="40"/>
      <c r="C222" s="206" t="s">
        <v>288</v>
      </c>
      <c r="D222" s="206" t="s">
        <v>133</v>
      </c>
      <c r="E222" s="207" t="s">
        <v>629</v>
      </c>
      <c r="F222" s="208" t="s">
        <v>630</v>
      </c>
      <c r="G222" s="209" t="s">
        <v>136</v>
      </c>
      <c r="H222" s="210">
        <v>54.399999999999999</v>
      </c>
      <c r="I222" s="211"/>
      <c r="J222" s="212">
        <f>ROUND(I222*H222,2)</f>
        <v>0</v>
      </c>
      <c r="K222" s="213"/>
      <c r="L222" s="45"/>
      <c r="M222" s="214" t="s">
        <v>19</v>
      </c>
      <c r="N222" s="215" t="s">
        <v>46</v>
      </c>
      <c r="O222" s="85"/>
      <c r="P222" s="216">
        <f>O222*H222</f>
        <v>0</v>
      </c>
      <c r="Q222" s="216">
        <v>0.11162</v>
      </c>
      <c r="R222" s="216">
        <f>Q222*H222</f>
        <v>6.0721279999999993</v>
      </c>
      <c r="S222" s="216">
        <v>0</v>
      </c>
      <c r="T222" s="21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8" t="s">
        <v>137</v>
      </c>
      <c r="AT222" s="218" t="s">
        <v>133</v>
      </c>
      <c r="AU222" s="218" t="s">
        <v>85</v>
      </c>
      <c r="AY222" s="18" t="s">
        <v>131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8" t="s">
        <v>83</v>
      </c>
      <c r="BK222" s="219">
        <f>ROUND(I222*H222,2)</f>
        <v>0</v>
      </c>
      <c r="BL222" s="18" t="s">
        <v>137</v>
      </c>
      <c r="BM222" s="218" t="s">
        <v>631</v>
      </c>
    </row>
    <row r="223" s="2" customFormat="1">
      <c r="A223" s="39"/>
      <c r="B223" s="40"/>
      <c r="C223" s="41"/>
      <c r="D223" s="220" t="s">
        <v>139</v>
      </c>
      <c r="E223" s="41"/>
      <c r="F223" s="221" t="s">
        <v>632</v>
      </c>
      <c r="G223" s="41"/>
      <c r="H223" s="41"/>
      <c r="I223" s="222"/>
      <c r="J223" s="41"/>
      <c r="K223" s="41"/>
      <c r="L223" s="45"/>
      <c r="M223" s="223"/>
      <c r="N223" s="224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139</v>
      </c>
      <c r="AU223" s="18" t="s">
        <v>85</v>
      </c>
    </row>
    <row r="224" s="13" customFormat="1">
      <c r="A224" s="13"/>
      <c r="B224" s="225"/>
      <c r="C224" s="226"/>
      <c r="D224" s="227" t="s">
        <v>141</v>
      </c>
      <c r="E224" s="228" t="s">
        <v>19</v>
      </c>
      <c r="F224" s="229" t="s">
        <v>633</v>
      </c>
      <c r="G224" s="226"/>
      <c r="H224" s="228" t="s">
        <v>19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141</v>
      </c>
      <c r="AU224" s="235" t="s">
        <v>85</v>
      </c>
      <c r="AV224" s="13" t="s">
        <v>83</v>
      </c>
      <c r="AW224" s="13" t="s">
        <v>36</v>
      </c>
      <c r="AX224" s="13" t="s">
        <v>75</v>
      </c>
      <c r="AY224" s="235" t="s">
        <v>131</v>
      </c>
    </row>
    <row r="225" s="14" customFormat="1">
      <c r="A225" s="14"/>
      <c r="B225" s="236"/>
      <c r="C225" s="237"/>
      <c r="D225" s="227" t="s">
        <v>141</v>
      </c>
      <c r="E225" s="238" t="s">
        <v>19</v>
      </c>
      <c r="F225" s="239" t="s">
        <v>634</v>
      </c>
      <c r="G225" s="237"/>
      <c r="H225" s="240">
        <v>54.399999999999999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141</v>
      </c>
      <c r="AU225" s="246" t="s">
        <v>85</v>
      </c>
      <c r="AV225" s="14" t="s">
        <v>85</v>
      </c>
      <c r="AW225" s="14" t="s">
        <v>36</v>
      </c>
      <c r="AX225" s="14" t="s">
        <v>83</v>
      </c>
      <c r="AY225" s="246" t="s">
        <v>131</v>
      </c>
    </row>
    <row r="226" s="2" customFormat="1" ht="24.15" customHeight="1">
      <c r="A226" s="39"/>
      <c r="B226" s="40"/>
      <c r="C226" s="258" t="s">
        <v>294</v>
      </c>
      <c r="D226" s="258" t="s">
        <v>278</v>
      </c>
      <c r="E226" s="259" t="s">
        <v>635</v>
      </c>
      <c r="F226" s="260" t="s">
        <v>636</v>
      </c>
      <c r="G226" s="261" t="s">
        <v>136</v>
      </c>
      <c r="H226" s="262">
        <v>49.851999999999997</v>
      </c>
      <c r="I226" s="263"/>
      <c r="J226" s="264">
        <f>ROUND(I226*H226,2)</f>
        <v>0</v>
      </c>
      <c r="K226" s="265"/>
      <c r="L226" s="266"/>
      <c r="M226" s="267" t="s">
        <v>19</v>
      </c>
      <c r="N226" s="268" t="s">
        <v>46</v>
      </c>
      <c r="O226" s="85"/>
      <c r="P226" s="216">
        <f>O226*H226</f>
        <v>0</v>
      </c>
      <c r="Q226" s="216">
        <v>0.152</v>
      </c>
      <c r="R226" s="216">
        <f>Q226*H226</f>
        <v>7.5775039999999994</v>
      </c>
      <c r="S226" s="216">
        <v>0</v>
      </c>
      <c r="T226" s="21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8" t="s">
        <v>188</v>
      </c>
      <c r="AT226" s="218" t="s">
        <v>278</v>
      </c>
      <c r="AU226" s="218" t="s">
        <v>85</v>
      </c>
      <c r="AY226" s="18" t="s">
        <v>131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8" t="s">
        <v>83</v>
      </c>
      <c r="BK226" s="219">
        <f>ROUND(I226*H226,2)</f>
        <v>0</v>
      </c>
      <c r="BL226" s="18" t="s">
        <v>137</v>
      </c>
      <c r="BM226" s="218" t="s">
        <v>637</v>
      </c>
    </row>
    <row r="227" s="14" customFormat="1">
      <c r="A227" s="14"/>
      <c r="B227" s="236"/>
      <c r="C227" s="237"/>
      <c r="D227" s="227" t="s">
        <v>141</v>
      </c>
      <c r="E227" s="238" t="s">
        <v>19</v>
      </c>
      <c r="F227" s="239" t="s">
        <v>638</v>
      </c>
      <c r="G227" s="237"/>
      <c r="H227" s="240">
        <v>49.851999999999997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141</v>
      </c>
      <c r="AU227" s="246" t="s">
        <v>85</v>
      </c>
      <c r="AV227" s="14" t="s">
        <v>85</v>
      </c>
      <c r="AW227" s="14" t="s">
        <v>36</v>
      </c>
      <c r="AX227" s="14" t="s">
        <v>83</v>
      </c>
      <c r="AY227" s="246" t="s">
        <v>131</v>
      </c>
    </row>
    <row r="228" s="2" customFormat="1" ht="24.15" customHeight="1">
      <c r="A228" s="39"/>
      <c r="B228" s="40"/>
      <c r="C228" s="258" t="s">
        <v>298</v>
      </c>
      <c r="D228" s="258" t="s">
        <v>278</v>
      </c>
      <c r="E228" s="259" t="s">
        <v>639</v>
      </c>
      <c r="F228" s="260" t="s">
        <v>640</v>
      </c>
      <c r="G228" s="261" t="s">
        <v>136</v>
      </c>
      <c r="H228" s="262">
        <v>6.1799999999999997</v>
      </c>
      <c r="I228" s="263"/>
      <c r="J228" s="264">
        <f>ROUND(I228*H228,2)</f>
        <v>0</v>
      </c>
      <c r="K228" s="265"/>
      <c r="L228" s="266"/>
      <c r="M228" s="267" t="s">
        <v>19</v>
      </c>
      <c r="N228" s="268" t="s">
        <v>46</v>
      </c>
      <c r="O228" s="85"/>
      <c r="P228" s="216">
        <f>O228*H228</f>
        <v>0</v>
      </c>
      <c r="Q228" s="216">
        <v>0.152</v>
      </c>
      <c r="R228" s="216">
        <f>Q228*H228</f>
        <v>0.93935999999999997</v>
      </c>
      <c r="S228" s="216">
        <v>0</v>
      </c>
      <c r="T228" s="21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8" t="s">
        <v>188</v>
      </c>
      <c r="AT228" s="218" t="s">
        <v>278</v>
      </c>
      <c r="AU228" s="218" t="s">
        <v>85</v>
      </c>
      <c r="AY228" s="18" t="s">
        <v>131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8" t="s">
        <v>83</v>
      </c>
      <c r="BK228" s="219">
        <f>ROUND(I228*H228,2)</f>
        <v>0</v>
      </c>
      <c r="BL228" s="18" t="s">
        <v>137</v>
      </c>
      <c r="BM228" s="218" t="s">
        <v>641</v>
      </c>
    </row>
    <row r="229" s="14" customFormat="1">
      <c r="A229" s="14"/>
      <c r="B229" s="236"/>
      <c r="C229" s="237"/>
      <c r="D229" s="227" t="s">
        <v>141</v>
      </c>
      <c r="E229" s="238" t="s">
        <v>19</v>
      </c>
      <c r="F229" s="239" t="s">
        <v>642</v>
      </c>
      <c r="G229" s="237"/>
      <c r="H229" s="240">
        <v>6.1799999999999997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141</v>
      </c>
      <c r="AU229" s="246" t="s">
        <v>85</v>
      </c>
      <c r="AV229" s="14" t="s">
        <v>85</v>
      </c>
      <c r="AW229" s="14" t="s">
        <v>36</v>
      </c>
      <c r="AX229" s="14" t="s">
        <v>83</v>
      </c>
      <c r="AY229" s="246" t="s">
        <v>131</v>
      </c>
    </row>
    <row r="230" s="2" customFormat="1" ht="90" customHeight="1">
      <c r="A230" s="39"/>
      <c r="B230" s="40"/>
      <c r="C230" s="206" t="s">
        <v>303</v>
      </c>
      <c r="D230" s="206" t="s">
        <v>133</v>
      </c>
      <c r="E230" s="207" t="s">
        <v>643</v>
      </c>
      <c r="F230" s="208" t="s">
        <v>644</v>
      </c>
      <c r="G230" s="209" t="s">
        <v>136</v>
      </c>
      <c r="H230" s="210">
        <v>54.399999999999999</v>
      </c>
      <c r="I230" s="211"/>
      <c r="J230" s="212">
        <f>ROUND(I230*H230,2)</f>
        <v>0</v>
      </c>
      <c r="K230" s="213"/>
      <c r="L230" s="45"/>
      <c r="M230" s="214" t="s">
        <v>19</v>
      </c>
      <c r="N230" s="215" t="s">
        <v>46</v>
      </c>
      <c r="O230" s="85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8" t="s">
        <v>137</v>
      </c>
      <c r="AT230" s="218" t="s">
        <v>133</v>
      </c>
      <c r="AU230" s="218" t="s">
        <v>85</v>
      </c>
      <c r="AY230" s="18" t="s">
        <v>131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8" t="s">
        <v>83</v>
      </c>
      <c r="BK230" s="219">
        <f>ROUND(I230*H230,2)</f>
        <v>0</v>
      </c>
      <c r="BL230" s="18" t="s">
        <v>137</v>
      </c>
      <c r="BM230" s="218" t="s">
        <v>645</v>
      </c>
    </row>
    <row r="231" s="2" customFormat="1">
      <c r="A231" s="39"/>
      <c r="B231" s="40"/>
      <c r="C231" s="41"/>
      <c r="D231" s="220" t="s">
        <v>139</v>
      </c>
      <c r="E231" s="41"/>
      <c r="F231" s="221" t="s">
        <v>646</v>
      </c>
      <c r="G231" s="41"/>
      <c r="H231" s="41"/>
      <c r="I231" s="222"/>
      <c r="J231" s="41"/>
      <c r="K231" s="41"/>
      <c r="L231" s="45"/>
      <c r="M231" s="223"/>
      <c r="N231" s="224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139</v>
      </c>
      <c r="AU231" s="18" t="s">
        <v>85</v>
      </c>
    </row>
    <row r="232" s="2" customFormat="1" ht="66.75" customHeight="1">
      <c r="A232" s="39"/>
      <c r="B232" s="40"/>
      <c r="C232" s="206" t="s">
        <v>307</v>
      </c>
      <c r="D232" s="206" t="s">
        <v>133</v>
      </c>
      <c r="E232" s="207" t="s">
        <v>647</v>
      </c>
      <c r="F232" s="208" t="s">
        <v>648</v>
      </c>
      <c r="G232" s="209" t="s">
        <v>136</v>
      </c>
      <c r="H232" s="210">
        <v>443.69999999999999</v>
      </c>
      <c r="I232" s="211"/>
      <c r="J232" s="212">
        <f>ROUND(I232*H232,2)</f>
        <v>0</v>
      </c>
      <c r="K232" s="213"/>
      <c r="L232" s="45"/>
      <c r="M232" s="214" t="s">
        <v>19</v>
      </c>
      <c r="N232" s="215" t="s">
        <v>46</v>
      </c>
      <c r="O232" s="85"/>
      <c r="P232" s="216">
        <f>O232*H232</f>
        <v>0</v>
      </c>
      <c r="Q232" s="216">
        <v>0.098000000000000004</v>
      </c>
      <c r="R232" s="216">
        <f>Q232*H232</f>
        <v>43.482599999999998</v>
      </c>
      <c r="S232" s="216">
        <v>0</v>
      </c>
      <c r="T232" s="21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8" t="s">
        <v>137</v>
      </c>
      <c r="AT232" s="218" t="s">
        <v>133</v>
      </c>
      <c r="AU232" s="218" t="s">
        <v>85</v>
      </c>
      <c r="AY232" s="18" t="s">
        <v>131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8" t="s">
        <v>83</v>
      </c>
      <c r="BK232" s="219">
        <f>ROUND(I232*H232,2)</f>
        <v>0</v>
      </c>
      <c r="BL232" s="18" t="s">
        <v>137</v>
      </c>
      <c r="BM232" s="218" t="s">
        <v>649</v>
      </c>
    </row>
    <row r="233" s="2" customFormat="1">
      <c r="A233" s="39"/>
      <c r="B233" s="40"/>
      <c r="C233" s="41"/>
      <c r="D233" s="220" t="s">
        <v>139</v>
      </c>
      <c r="E233" s="41"/>
      <c r="F233" s="221" t="s">
        <v>650</v>
      </c>
      <c r="G233" s="41"/>
      <c r="H233" s="41"/>
      <c r="I233" s="222"/>
      <c r="J233" s="41"/>
      <c r="K233" s="41"/>
      <c r="L233" s="45"/>
      <c r="M233" s="223"/>
      <c r="N233" s="224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139</v>
      </c>
      <c r="AU233" s="18" t="s">
        <v>85</v>
      </c>
    </row>
    <row r="234" s="13" customFormat="1">
      <c r="A234" s="13"/>
      <c r="B234" s="225"/>
      <c r="C234" s="226"/>
      <c r="D234" s="227" t="s">
        <v>141</v>
      </c>
      <c r="E234" s="228" t="s">
        <v>19</v>
      </c>
      <c r="F234" s="229" t="s">
        <v>651</v>
      </c>
      <c r="G234" s="226"/>
      <c r="H234" s="228" t="s">
        <v>19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141</v>
      </c>
      <c r="AU234" s="235" t="s">
        <v>85</v>
      </c>
      <c r="AV234" s="13" t="s">
        <v>83</v>
      </c>
      <c r="AW234" s="13" t="s">
        <v>36</v>
      </c>
      <c r="AX234" s="13" t="s">
        <v>75</v>
      </c>
      <c r="AY234" s="235" t="s">
        <v>131</v>
      </c>
    </row>
    <row r="235" s="14" customFormat="1">
      <c r="A235" s="14"/>
      <c r="B235" s="236"/>
      <c r="C235" s="237"/>
      <c r="D235" s="227" t="s">
        <v>141</v>
      </c>
      <c r="E235" s="238" t="s">
        <v>19</v>
      </c>
      <c r="F235" s="239" t="s">
        <v>603</v>
      </c>
      <c r="G235" s="237"/>
      <c r="H235" s="240">
        <v>226.19999999999999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141</v>
      </c>
      <c r="AU235" s="246" t="s">
        <v>85</v>
      </c>
      <c r="AV235" s="14" t="s">
        <v>85</v>
      </c>
      <c r="AW235" s="14" t="s">
        <v>36</v>
      </c>
      <c r="AX235" s="14" t="s">
        <v>75</v>
      </c>
      <c r="AY235" s="246" t="s">
        <v>131</v>
      </c>
    </row>
    <row r="236" s="13" customFormat="1">
      <c r="A236" s="13"/>
      <c r="B236" s="225"/>
      <c r="C236" s="226"/>
      <c r="D236" s="227" t="s">
        <v>141</v>
      </c>
      <c r="E236" s="228" t="s">
        <v>19</v>
      </c>
      <c r="F236" s="229" t="s">
        <v>604</v>
      </c>
      <c r="G236" s="226"/>
      <c r="H236" s="228" t="s">
        <v>19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141</v>
      </c>
      <c r="AU236" s="235" t="s">
        <v>85</v>
      </c>
      <c r="AV236" s="13" t="s">
        <v>83</v>
      </c>
      <c r="AW236" s="13" t="s">
        <v>36</v>
      </c>
      <c r="AX236" s="13" t="s">
        <v>75</v>
      </c>
      <c r="AY236" s="235" t="s">
        <v>131</v>
      </c>
    </row>
    <row r="237" s="14" customFormat="1">
      <c r="A237" s="14"/>
      <c r="B237" s="236"/>
      <c r="C237" s="237"/>
      <c r="D237" s="227" t="s">
        <v>141</v>
      </c>
      <c r="E237" s="238" t="s">
        <v>19</v>
      </c>
      <c r="F237" s="239" t="s">
        <v>605</v>
      </c>
      <c r="G237" s="237"/>
      <c r="H237" s="240">
        <v>69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141</v>
      </c>
      <c r="AU237" s="246" t="s">
        <v>85</v>
      </c>
      <c r="AV237" s="14" t="s">
        <v>85</v>
      </c>
      <c r="AW237" s="14" t="s">
        <v>36</v>
      </c>
      <c r="AX237" s="14" t="s">
        <v>75</v>
      </c>
      <c r="AY237" s="246" t="s">
        <v>131</v>
      </c>
    </row>
    <row r="238" s="13" customFormat="1">
      <c r="A238" s="13"/>
      <c r="B238" s="225"/>
      <c r="C238" s="226"/>
      <c r="D238" s="227" t="s">
        <v>141</v>
      </c>
      <c r="E238" s="228" t="s">
        <v>19</v>
      </c>
      <c r="F238" s="229" t="s">
        <v>514</v>
      </c>
      <c r="G238" s="226"/>
      <c r="H238" s="228" t="s">
        <v>19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141</v>
      </c>
      <c r="AU238" s="235" t="s">
        <v>85</v>
      </c>
      <c r="AV238" s="13" t="s">
        <v>83</v>
      </c>
      <c r="AW238" s="13" t="s">
        <v>36</v>
      </c>
      <c r="AX238" s="13" t="s">
        <v>75</v>
      </c>
      <c r="AY238" s="235" t="s">
        <v>131</v>
      </c>
    </row>
    <row r="239" s="14" customFormat="1">
      <c r="A239" s="14"/>
      <c r="B239" s="236"/>
      <c r="C239" s="237"/>
      <c r="D239" s="227" t="s">
        <v>141</v>
      </c>
      <c r="E239" s="238" t="s">
        <v>19</v>
      </c>
      <c r="F239" s="239" t="s">
        <v>606</v>
      </c>
      <c r="G239" s="237"/>
      <c r="H239" s="240">
        <v>148.5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141</v>
      </c>
      <c r="AU239" s="246" t="s">
        <v>85</v>
      </c>
      <c r="AV239" s="14" t="s">
        <v>85</v>
      </c>
      <c r="AW239" s="14" t="s">
        <v>36</v>
      </c>
      <c r="AX239" s="14" t="s">
        <v>75</v>
      </c>
      <c r="AY239" s="246" t="s">
        <v>131</v>
      </c>
    </row>
    <row r="240" s="15" customFormat="1">
      <c r="A240" s="15"/>
      <c r="B240" s="247"/>
      <c r="C240" s="248"/>
      <c r="D240" s="227" t="s">
        <v>141</v>
      </c>
      <c r="E240" s="249" t="s">
        <v>19</v>
      </c>
      <c r="F240" s="250" t="s">
        <v>159</v>
      </c>
      <c r="G240" s="248"/>
      <c r="H240" s="251">
        <v>443.69999999999999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7" t="s">
        <v>141</v>
      </c>
      <c r="AU240" s="257" t="s">
        <v>85</v>
      </c>
      <c r="AV240" s="15" t="s">
        <v>137</v>
      </c>
      <c r="AW240" s="15" t="s">
        <v>36</v>
      </c>
      <c r="AX240" s="15" t="s">
        <v>83</v>
      </c>
      <c r="AY240" s="257" t="s">
        <v>131</v>
      </c>
    </row>
    <row r="241" s="2" customFormat="1" ht="24.15" customHeight="1">
      <c r="A241" s="39"/>
      <c r="B241" s="40"/>
      <c r="C241" s="258" t="s">
        <v>313</v>
      </c>
      <c r="D241" s="258" t="s">
        <v>278</v>
      </c>
      <c r="E241" s="259" t="s">
        <v>652</v>
      </c>
      <c r="F241" s="260" t="s">
        <v>653</v>
      </c>
      <c r="G241" s="261" t="s">
        <v>136</v>
      </c>
      <c r="H241" s="262">
        <v>457.01100000000002</v>
      </c>
      <c r="I241" s="263"/>
      <c r="J241" s="264">
        <f>ROUND(I241*H241,2)</f>
        <v>0</v>
      </c>
      <c r="K241" s="265"/>
      <c r="L241" s="266"/>
      <c r="M241" s="267" t="s">
        <v>19</v>
      </c>
      <c r="N241" s="268" t="s">
        <v>46</v>
      </c>
      <c r="O241" s="85"/>
      <c r="P241" s="216">
        <f>O241*H241</f>
        <v>0</v>
      </c>
      <c r="Q241" s="216">
        <v>0.151</v>
      </c>
      <c r="R241" s="216">
        <f>Q241*H241</f>
        <v>69.008661000000004</v>
      </c>
      <c r="S241" s="216">
        <v>0</v>
      </c>
      <c r="T241" s="21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8" t="s">
        <v>188</v>
      </c>
      <c r="AT241" s="218" t="s">
        <v>278</v>
      </c>
      <c r="AU241" s="218" t="s">
        <v>85</v>
      </c>
      <c r="AY241" s="18" t="s">
        <v>131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8" t="s">
        <v>83</v>
      </c>
      <c r="BK241" s="219">
        <f>ROUND(I241*H241,2)</f>
        <v>0</v>
      </c>
      <c r="BL241" s="18" t="s">
        <v>137</v>
      </c>
      <c r="BM241" s="218" t="s">
        <v>654</v>
      </c>
    </row>
    <row r="242" s="14" customFormat="1">
      <c r="A242" s="14"/>
      <c r="B242" s="236"/>
      <c r="C242" s="237"/>
      <c r="D242" s="227" t="s">
        <v>141</v>
      </c>
      <c r="E242" s="238" t="s">
        <v>19</v>
      </c>
      <c r="F242" s="239" t="s">
        <v>655</v>
      </c>
      <c r="G242" s="237"/>
      <c r="H242" s="240">
        <v>457.01100000000002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141</v>
      </c>
      <c r="AU242" s="246" t="s">
        <v>85</v>
      </c>
      <c r="AV242" s="14" t="s">
        <v>85</v>
      </c>
      <c r="AW242" s="14" t="s">
        <v>36</v>
      </c>
      <c r="AX242" s="14" t="s">
        <v>83</v>
      </c>
      <c r="AY242" s="246" t="s">
        <v>131</v>
      </c>
    </row>
    <row r="243" s="12" customFormat="1" ht="22.8" customHeight="1">
      <c r="A243" s="12"/>
      <c r="B243" s="190"/>
      <c r="C243" s="191"/>
      <c r="D243" s="192" t="s">
        <v>74</v>
      </c>
      <c r="E243" s="204" t="s">
        <v>195</v>
      </c>
      <c r="F243" s="204" t="s">
        <v>411</v>
      </c>
      <c r="G243" s="191"/>
      <c r="H243" s="191"/>
      <c r="I243" s="194"/>
      <c r="J243" s="205">
        <f>BK243</f>
        <v>0</v>
      </c>
      <c r="K243" s="191"/>
      <c r="L243" s="196"/>
      <c r="M243" s="197"/>
      <c r="N243" s="198"/>
      <c r="O243" s="198"/>
      <c r="P243" s="199">
        <f>SUM(P244:P339)</f>
        <v>0</v>
      </c>
      <c r="Q243" s="198"/>
      <c r="R243" s="199">
        <f>SUM(R244:R339)</f>
        <v>200.27845502</v>
      </c>
      <c r="S243" s="198"/>
      <c r="T243" s="200">
        <f>SUM(T244:T339)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1" t="s">
        <v>83</v>
      </c>
      <c r="AT243" s="202" t="s">
        <v>74</v>
      </c>
      <c r="AU243" s="202" t="s">
        <v>83</v>
      </c>
      <c r="AY243" s="201" t="s">
        <v>131</v>
      </c>
      <c r="BK243" s="203">
        <f>SUM(BK244:BK339)</f>
        <v>0</v>
      </c>
    </row>
    <row r="244" s="2" customFormat="1" ht="24.15" customHeight="1">
      <c r="A244" s="39"/>
      <c r="B244" s="40"/>
      <c r="C244" s="206" t="s">
        <v>318</v>
      </c>
      <c r="D244" s="206" t="s">
        <v>133</v>
      </c>
      <c r="E244" s="207" t="s">
        <v>656</v>
      </c>
      <c r="F244" s="208" t="s">
        <v>657</v>
      </c>
      <c r="G244" s="209" t="s">
        <v>291</v>
      </c>
      <c r="H244" s="210">
        <v>3</v>
      </c>
      <c r="I244" s="211"/>
      <c r="J244" s="212">
        <f>ROUND(I244*H244,2)</f>
        <v>0</v>
      </c>
      <c r="K244" s="213"/>
      <c r="L244" s="45"/>
      <c r="M244" s="214" t="s">
        <v>19</v>
      </c>
      <c r="N244" s="215" t="s">
        <v>46</v>
      </c>
      <c r="O244" s="85"/>
      <c r="P244" s="216">
        <f>O244*H244</f>
        <v>0</v>
      </c>
      <c r="Q244" s="216">
        <v>0.10940999999999999</v>
      </c>
      <c r="R244" s="216">
        <f>Q244*H244</f>
        <v>0.32822999999999997</v>
      </c>
      <c r="S244" s="216">
        <v>0</v>
      </c>
      <c r="T244" s="21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8" t="s">
        <v>137</v>
      </c>
      <c r="AT244" s="218" t="s">
        <v>133</v>
      </c>
      <c r="AU244" s="218" t="s">
        <v>85</v>
      </c>
      <c r="AY244" s="18" t="s">
        <v>131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8" t="s">
        <v>83</v>
      </c>
      <c r="BK244" s="219">
        <f>ROUND(I244*H244,2)</f>
        <v>0</v>
      </c>
      <c r="BL244" s="18" t="s">
        <v>137</v>
      </c>
      <c r="BM244" s="218" t="s">
        <v>658</v>
      </c>
    </row>
    <row r="245" s="2" customFormat="1">
      <c r="A245" s="39"/>
      <c r="B245" s="40"/>
      <c r="C245" s="41"/>
      <c r="D245" s="220" t="s">
        <v>139</v>
      </c>
      <c r="E245" s="41"/>
      <c r="F245" s="221" t="s">
        <v>659</v>
      </c>
      <c r="G245" s="41"/>
      <c r="H245" s="41"/>
      <c r="I245" s="222"/>
      <c r="J245" s="41"/>
      <c r="K245" s="41"/>
      <c r="L245" s="45"/>
      <c r="M245" s="223"/>
      <c r="N245" s="224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139</v>
      </c>
      <c r="AU245" s="18" t="s">
        <v>85</v>
      </c>
    </row>
    <row r="246" s="13" customFormat="1">
      <c r="A246" s="13"/>
      <c r="B246" s="225"/>
      <c r="C246" s="226"/>
      <c r="D246" s="227" t="s">
        <v>141</v>
      </c>
      <c r="E246" s="228" t="s">
        <v>19</v>
      </c>
      <c r="F246" s="229" t="s">
        <v>660</v>
      </c>
      <c r="G246" s="226"/>
      <c r="H246" s="228" t="s">
        <v>19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141</v>
      </c>
      <c r="AU246" s="235" t="s">
        <v>85</v>
      </c>
      <c r="AV246" s="13" t="s">
        <v>83</v>
      </c>
      <c r="AW246" s="13" t="s">
        <v>36</v>
      </c>
      <c r="AX246" s="13" t="s">
        <v>75</v>
      </c>
      <c r="AY246" s="235" t="s">
        <v>131</v>
      </c>
    </row>
    <row r="247" s="14" customFormat="1">
      <c r="A247" s="14"/>
      <c r="B247" s="236"/>
      <c r="C247" s="237"/>
      <c r="D247" s="227" t="s">
        <v>141</v>
      </c>
      <c r="E247" s="238" t="s">
        <v>19</v>
      </c>
      <c r="F247" s="239" t="s">
        <v>150</v>
      </c>
      <c r="G247" s="237"/>
      <c r="H247" s="240">
        <v>3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141</v>
      </c>
      <c r="AU247" s="246" t="s">
        <v>85</v>
      </c>
      <c r="AV247" s="14" t="s">
        <v>85</v>
      </c>
      <c r="AW247" s="14" t="s">
        <v>36</v>
      </c>
      <c r="AX247" s="14" t="s">
        <v>83</v>
      </c>
      <c r="AY247" s="246" t="s">
        <v>131</v>
      </c>
    </row>
    <row r="248" s="2" customFormat="1" ht="24.15" customHeight="1">
      <c r="A248" s="39"/>
      <c r="B248" s="40"/>
      <c r="C248" s="206" t="s">
        <v>323</v>
      </c>
      <c r="D248" s="206" t="s">
        <v>133</v>
      </c>
      <c r="E248" s="207" t="s">
        <v>661</v>
      </c>
      <c r="F248" s="208" t="s">
        <v>662</v>
      </c>
      <c r="G248" s="209" t="s">
        <v>291</v>
      </c>
      <c r="H248" s="210">
        <v>5</v>
      </c>
      <c r="I248" s="211"/>
      <c r="J248" s="212">
        <f>ROUND(I248*H248,2)</f>
        <v>0</v>
      </c>
      <c r="K248" s="213"/>
      <c r="L248" s="45"/>
      <c r="M248" s="214" t="s">
        <v>19</v>
      </c>
      <c r="N248" s="215" t="s">
        <v>46</v>
      </c>
      <c r="O248" s="85"/>
      <c r="P248" s="216">
        <f>O248*H248</f>
        <v>0</v>
      </c>
      <c r="Q248" s="216">
        <v>0.00069999999999999999</v>
      </c>
      <c r="R248" s="216">
        <f>Q248*H248</f>
        <v>0.0035000000000000001</v>
      </c>
      <c r="S248" s="216">
        <v>0</v>
      </c>
      <c r="T248" s="21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8" t="s">
        <v>137</v>
      </c>
      <c r="AT248" s="218" t="s">
        <v>133</v>
      </c>
      <c r="AU248" s="218" t="s">
        <v>85</v>
      </c>
      <c r="AY248" s="18" t="s">
        <v>131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8" t="s">
        <v>83</v>
      </c>
      <c r="BK248" s="219">
        <f>ROUND(I248*H248,2)</f>
        <v>0</v>
      </c>
      <c r="BL248" s="18" t="s">
        <v>137</v>
      </c>
      <c r="BM248" s="218" t="s">
        <v>663</v>
      </c>
    </row>
    <row r="249" s="2" customFormat="1">
      <c r="A249" s="39"/>
      <c r="B249" s="40"/>
      <c r="C249" s="41"/>
      <c r="D249" s="220" t="s">
        <v>139</v>
      </c>
      <c r="E249" s="41"/>
      <c r="F249" s="221" t="s">
        <v>664</v>
      </c>
      <c r="G249" s="41"/>
      <c r="H249" s="41"/>
      <c r="I249" s="222"/>
      <c r="J249" s="41"/>
      <c r="K249" s="41"/>
      <c r="L249" s="45"/>
      <c r="M249" s="223"/>
      <c r="N249" s="224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139</v>
      </c>
      <c r="AU249" s="18" t="s">
        <v>85</v>
      </c>
    </row>
    <row r="250" s="2" customFormat="1" ht="24.15" customHeight="1">
      <c r="A250" s="39"/>
      <c r="B250" s="40"/>
      <c r="C250" s="258" t="s">
        <v>327</v>
      </c>
      <c r="D250" s="258" t="s">
        <v>278</v>
      </c>
      <c r="E250" s="259" t="s">
        <v>665</v>
      </c>
      <c r="F250" s="260" t="s">
        <v>666</v>
      </c>
      <c r="G250" s="261" t="s">
        <v>291</v>
      </c>
      <c r="H250" s="262">
        <v>4</v>
      </c>
      <c r="I250" s="263"/>
      <c r="J250" s="264">
        <f>ROUND(I250*H250,2)</f>
        <v>0</v>
      </c>
      <c r="K250" s="265"/>
      <c r="L250" s="266"/>
      <c r="M250" s="267" t="s">
        <v>19</v>
      </c>
      <c r="N250" s="268" t="s">
        <v>46</v>
      </c>
      <c r="O250" s="85"/>
      <c r="P250" s="216">
        <f>O250*H250</f>
        <v>0</v>
      </c>
      <c r="Q250" s="216">
        <v>0.0035000000000000001</v>
      </c>
      <c r="R250" s="216">
        <f>Q250*H250</f>
        <v>0.014</v>
      </c>
      <c r="S250" s="216">
        <v>0</v>
      </c>
      <c r="T250" s="21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8" t="s">
        <v>188</v>
      </c>
      <c r="AT250" s="218" t="s">
        <v>278</v>
      </c>
      <c r="AU250" s="218" t="s">
        <v>85</v>
      </c>
      <c r="AY250" s="18" t="s">
        <v>131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8" t="s">
        <v>83</v>
      </c>
      <c r="BK250" s="219">
        <f>ROUND(I250*H250,2)</f>
        <v>0</v>
      </c>
      <c r="BL250" s="18" t="s">
        <v>137</v>
      </c>
      <c r="BM250" s="218" t="s">
        <v>667</v>
      </c>
    </row>
    <row r="251" s="13" customFormat="1">
      <c r="A251" s="13"/>
      <c r="B251" s="225"/>
      <c r="C251" s="226"/>
      <c r="D251" s="227" t="s">
        <v>141</v>
      </c>
      <c r="E251" s="228" t="s">
        <v>19</v>
      </c>
      <c r="F251" s="229" t="s">
        <v>668</v>
      </c>
      <c r="G251" s="226"/>
      <c r="H251" s="228" t="s">
        <v>19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141</v>
      </c>
      <c r="AU251" s="235" t="s">
        <v>85</v>
      </c>
      <c r="AV251" s="13" t="s">
        <v>83</v>
      </c>
      <c r="AW251" s="13" t="s">
        <v>36</v>
      </c>
      <c r="AX251" s="13" t="s">
        <v>75</v>
      </c>
      <c r="AY251" s="235" t="s">
        <v>131</v>
      </c>
    </row>
    <row r="252" s="14" customFormat="1">
      <c r="A252" s="14"/>
      <c r="B252" s="236"/>
      <c r="C252" s="237"/>
      <c r="D252" s="227" t="s">
        <v>141</v>
      </c>
      <c r="E252" s="238" t="s">
        <v>19</v>
      </c>
      <c r="F252" s="239" t="s">
        <v>150</v>
      </c>
      <c r="G252" s="237"/>
      <c r="H252" s="240">
        <v>3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141</v>
      </c>
      <c r="AU252" s="246" t="s">
        <v>85</v>
      </c>
      <c r="AV252" s="14" t="s">
        <v>85</v>
      </c>
      <c r="AW252" s="14" t="s">
        <v>36</v>
      </c>
      <c r="AX252" s="14" t="s">
        <v>75</v>
      </c>
      <c r="AY252" s="246" t="s">
        <v>131</v>
      </c>
    </row>
    <row r="253" s="13" customFormat="1">
      <c r="A253" s="13"/>
      <c r="B253" s="225"/>
      <c r="C253" s="226"/>
      <c r="D253" s="227" t="s">
        <v>141</v>
      </c>
      <c r="E253" s="228" t="s">
        <v>19</v>
      </c>
      <c r="F253" s="229" t="s">
        <v>669</v>
      </c>
      <c r="G253" s="226"/>
      <c r="H253" s="228" t="s">
        <v>19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141</v>
      </c>
      <c r="AU253" s="235" t="s">
        <v>85</v>
      </c>
      <c r="AV253" s="13" t="s">
        <v>83</v>
      </c>
      <c r="AW253" s="13" t="s">
        <v>36</v>
      </c>
      <c r="AX253" s="13" t="s">
        <v>75</v>
      </c>
      <c r="AY253" s="235" t="s">
        <v>131</v>
      </c>
    </row>
    <row r="254" s="14" customFormat="1">
      <c r="A254" s="14"/>
      <c r="B254" s="236"/>
      <c r="C254" s="237"/>
      <c r="D254" s="227" t="s">
        <v>141</v>
      </c>
      <c r="E254" s="238" t="s">
        <v>19</v>
      </c>
      <c r="F254" s="239" t="s">
        <v>83</v>
      </c>
      <c r="G254" s="237"/>
      <c r="H254" s="240">
        <v>1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141</v>
      </c>
      <c r="AU254" s="246" t="s">
        <v>85</v>
      </c>
      <c r="AV254" s="14" t="s">
        <v>85</v>
      </c>
      <c r="AW254" s="14" t="s">
        <v>36</v>
      </c>
      <c r="AX254" s="14" t="s">
        <v>75</v>
      </c>
      <c r="AY254" s="246" t="s">
        <v>131</v>
      </c>
    </row>
    <row r="255" s="15" customFormat="1">
      <c r="A255" s="15"/>
      <c r="B255" s="247"/>
      <c r="C255" s="248"/>
      <c r="D255" s="227" t="s">
        <v>141</v>
      </c>
      <c r="E255" s="249" t="s">
        <v>19</v>
      </c>
      <c r="F255" s="250" t="s">
        <v>159</v>
      </c>
      <c r="G255" s="248"/>
      <c r="H255" s="251">
        <v>4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7" t="s">
        <v>141</v>
      </c>
      <c r="AU255" s="257" t="s">
        <v>85</v>
      </c>
      <c r="AV255" s="15" t="s">
        <v>137</v>
      </c>
      <c r="AW255" s="15" t="s">
        <v>36</v>
      </c>
      <c r="AX255" s="15" t="s">
        <v>83</v>
      </c>
      <c r="AY255" s="257" t="s">
        <v>131</v>
      </c>
    </row>
    <row r="256" s="2" customFormat="1" ht="24.15" customHeight="1">
      <c r="A256" s="39"/>
      <c r="B256" s="40"/>
      <c r="C256" s="258" t="s">
        <v>332</v>
      </c>
      <c r="D256" s="258" t="s">
        <v>278</v>
      </c>
      <c r="E256" s="259" t="s">
        <v>670</v>
      </c>
      <c r="F256" s="260" t="s">
        <v>671</v>
      </c>
      <c r="G256" s="261" t="s">
        <v>291</v>
      </c>
      <c r="H256" s="262">
        <v>1</v>
      </c>
      <c r="I256" s="263"/>
      <c r="J256" s="264">
        <f>ROUND(I256*H256,2)</f>
        <v>0</v>
      </c>
      <c r="K256" s="265"/>
      <c r="L256" s="266"/>
      <c r="M256" s="267" t="s">
        <v>19</v>
      </c>
      <c r="N256" s="268" t="s">
        <v>46</v>
      </c>
      <c r="O256" s="85"/>
      <c r="P256" s="216">
        <f>O256*H256</f>
        <v>0</v>
      </c>
      <c r="Q256" s="216">
        <v>0.0025000000000000001</v>
      </c>
      <c r="R256" s="216">
        <f>Q256*H256</f>
        <v>0.0025000000000000001</v>
      </c>
      <c r="S256" s="216">
        <v>0</v>
      </c>
      <c r="T256" s="21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8" t="s">
        <v>188</v>
      </c>
      <c r="AT256" s="218" t="s">
        <v>278</v>
      </c>
      <c r="AU256" s="218" t="s">
        <v>85</v>
      </c>
      <c r="AY256" s="18" t="s">
        <v>131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8" t="s">
        <v>83</v>
      </c>
      <c r="BK256" s="219">
        <f>ROUND(I256*H256,2)</f>
        <v>0</v>
      </c>
      <c r="BL256" s="18" t="s">
        <v>137</v>
      </c>
      <c r="BM256" s="218" t="s">
        <v>672</v>
      </c>
    </row>
    <row r="257" s="13" customFormat="1">
      <c r="A257" s="13"/>
      <c r="B257" s="225"/>
      <c r="C257" s="226"/>
      <c r="D257" s="227" t="s">
        <v>141</v>
      </c>
      <c r="E257" s="228" t="s">
        <v>19</v>
      </c>
      <c r="F257" s="229" t="s">
        <v>673</v>
      </c>
      <c r="G257" s="226"/>
      <c r="H257" s="228" t="s">
        <v>19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141</v>
      </c>
      <c r="AU257" s="235" t="s">
        <v>85</v>
      </c>
      <c r="AV257" s="13" t="s">
        <v>83</v>
      </c>
      <c r="AW257" s="13" t="s">
        <v>36</v>
      </c>
      <c r="AX257" s="13" t="s">
        <v>75</v>
      </c>
      <c r="AY257" s="235" t="s">
        <v>131</v>
      </c>
    </row>
    <row r="258" s="14" customFormat="1">
      <c r="A258" s="14"/>
      <c r="B258" s="236"/>
      <c r="C258" s="237"/>
      <c r="D258" s="227" t="s">
        <v>141</v>
      </c>
      <c r="E258" s="238" t="s">
        <v>19</v>
      </c>
      <c r="F258" s="239" t="s">
        <v>83</v>
      </c>
      <c r="G258" s="237"/>
      <c r="H258" s="240">
        <v>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141</v>
      </c>
      <c r="AU258" s="246" t="s">
        <v>85</v>
      </c>
      <c r="AV258" s="14" t="s">
        <v>85</v>
      </c>
      <c r="AW258" s="14" t="s">
        <v>36</v>
      </c>
      <c r="AX258" s="14" t="s">
        <v>83</v>
      </c>
      <c r="AY258" s="246" t="s">
        <v>131</v>
      </c>
    </row>
    <row r="259" s="2" customFormat="1" ht="16.5" customHeight="1">
      <c r="A259" s="39"/>
      <c r="B259" s="40"/>
      <c r="C259" s="258" t="s">
        <v>338</v>
      </c>
      <c r="D259" s="258" t="s">
        <v>278</v>
      </c>
      <c r="E259" s="259" t="s">
        <v>674</v>
      </c>
      <c r="F259" s="260" t="s">
        <v>675</v>
      </c>
      <c r="G259" s="261" t="s">
        <v>291</v>
      </c>
      <c r="H259" s="262">
        <v>4</v>
      </c>
      <c r="I259" s="263"/>
      <c r="J259" s="264">
        <f>ROUND(I259*H259,2)</f>
        <v>0</v>
      </c>
      <c r="K259" s="265"/>
      <c r="L259" s="266"/>
      <c r="M259" s="267" t="s">
        <v>19</v>
      </c>
      <c r="N259" s="268" t="s">
        <v>46</v>
      </c>
      <c r="O259" s="85"/>
      <c r="P259" s="216">
        <f>O259*H259</f>
        <v>0</v>
      </c>
      <c r="Q259" s="216">
        <v>0.00010000000000000001</v>
      </c>
      <c r="R259" s="216">
        <f>Q259*H259</f>
        <v>0.00040000000000000002</v>
      </c>
      <c r="S259" s="216">
        <v>0</v>
      </c>
      <c r="T259" s="21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8" t="s">
        <v>188</v>
      </c>
      <c r="AT259" s="218" t="s">
        <v>278</v>
      </c>
      <c r="AU259" s="218" t="s">
        <v>85</v>
      </c>
      <c r="AY259" s="18" t="s">
        <v>131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8" t="s">
        <v>83</v>
      </c>
      <c r="BK259" s="219">
        <f>ROUND(I259*H259,2)</f>
        <v>0</v>
      </c>
      <c r="BL259" s="18" t="s">
        <v>137</v>
      </c>
      <c r="BM259" s="218" t="s">
        <v>676</v>
      </c>
    </row>
    <row r="260" s="2" customFormat="1" ht="21.75" customHeight="1">
      <c r="A260" s="39"/>
      <c r="B260" s="40"/>
      <c r="C260" s="258" t="s">
        <v>343</v>
      </c>
      <c r="D260" s="258" t="s">
        <v>278</v>
      </c>
      <c r="E260" s="259" t="s">
        <v>677</v>
      </c>
      <c r="F260" s="260" t="s">
        <v>678</v>
      </c>
      <c r="G260" s="261" t="s">
        <v>291</v>
      </c>
      <c r="H260" s="262">
        <v>9</v>
      </c>
      <c r="I260" s="263"/>
      <c r="J260" s="264">
        <f>ROUND(I260*H260,2)</f>
        <v>0</v>
      </c>
      <c r="K260" s="265"/>
      <c r="L260" s="266"/>
      <c r="M260" s="267" t="s">
        <v>19</v>
      </c>
      <c r="N260" s="268" t="s">
        <v>46</v>
      </c>
      <c r="O260" s="85"/>
      <c r="P260" s="216">
        <f>O260*H260</f>
        <v>0</v>
      </c>
      <c r="Q260" s="216">
        <v>0.00035</v>
      </c>
      <c r="R260" s="216">
        <f>Q260*H260</f>
        <v>0.00315</v>
      </c>
      <c r="S260" s="216">
        <v>0</v>
      </c>
      <c r="T260" s="21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8" t="s">
        <v>188</v>
      </c>
      <c r="AT260" s="218" t="s">
        <v>278</v>
      </c>
      <c r="AU260" s="218" t="s">
        <v>85</v>
      </c>
      <c r="AY260" s="18" t="s">
        <v>131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8" t="s">
        <v>83</v>
      </c>
      <c r="BK260" s="219">
        <f>ROUND(I260*H260,2)</f>
        <v>0</v>
      </c>
      <c r="BL260" s="18" t="s">
        <v>137</v>
      </c>
      <c r="BM260" s="218" t="s">
        <v>679</v>
      </c>
    </row>
    <row r="261" s="14" customFormat="1">
      <c r="A261" s="14"/>
      <c r="B261" s="236"/>
      <c r="C261" s="237"/>
      <c r="D261" s="227" t="s">
        <v>141</v>
      </c>
      <c r="E261" s="238" t="s">
        <v>19</v>
      </c>
      <c r="F261" s="239" t="s">
        <v>680</v>
      </c>
      <c r="G261" s="237"/>
      <c r="H261" s="240">
        <v>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141</v>
      </c>
      <c r="AU261" s="246" t="s">
        <v>85</v>
      </c>
      <c r="AV261" s="14" t="s">
        <v>85</v>
      </c>
      <c r="AW261" s="14" t="s">
        <v>36</v>
      </c>
      <c r="AX261" s="14" t="s">
        <v>83</v>
      </c>
      <c r="AY261" s="246" t="s">
        <v>131</v>
      </c>
    </row>
    <row r="262" s="2" customFormat="1" ht="24.15" customHeight="1">
      <c r="A262" s="39"/>
      <c r="B262" s="40"/>
      <c r="C262" s="206" t="s">
        <v>347</v>
      </c>
      <c r="D262" s="206" t="s">
        <v>133</v>
      </c>
      <c r="E262" s="207" t="s">
        <v>656</v>
      </c>
      <c r="F262" s="208" t="s">
        <v>657</v>
      </c>
      <c r="G262" s="209" t="s">
        <v>291</v>
      </c>
      <c r="H262" s="210">
        <v>4</v>
      </c>
      <c r="I262" s="211"/>
      <c r="J262" s="212">
        <f>ROUND(I262*H262,2)</f>
        <v>0</v>
      </c>
      <c r="K262" s="213"/>
      <c r="L262" s="45"/>
      <c r="M262" s="214" t="s">
        <v>19</v>
      </c>
      <c r="N262" s="215" t="s">
        <v>46</v>
      </c>
      <c r="O262" s="85"/>
      <c r="P262" s="216">
        <f>O262*H262</f>
        <v>0</v>
      </c>
      <c r="Q262" s="216">
        <v>0.10940999999999999</v>
      </c>
      <c r="R262" s="216">
        <f>Q262*H262</f>
        <v>0.43763999999999997</v>
      </c>
      <c r="S262" s="216">
        <v>0</v>
      </c>
      <c r="T262" s="21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8" t="s">
        <v>137</v>
      </c>
      <c r="AT262" s="218" t="s">
        <v>133</v>
      </c>
      <c r="AU262" s="218" t="s">
        <v>85</v>
      </c>
      <c r="AY262" s="18" t="s">
        <v>131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8" t="s">
        <v>83</v>
      </c>
      <c r="BK262" s="219">
        <f>ROUND(I262*H262,2)</f>
        <v>0</v>
      </c>
      <c r="BL262" s="18" t="s">
        <v>137</v>
      </c>
      <c r="BM262" s="218" t="s">
        <v>681</v>
      </c>
    </row>
    <row r="263" s="2" customFormat="1">
      <c r="A263" s="39"/>
      <c r="B263" s="40"/>
      <c r="C263" s="41"/>
      <c r="D263" s="220" t="s">
        <v>139</v>
      </c>
      <c r="E263" s="41"/>
      <c r="F263" s="221" t="s">
        <v>659</v>
      </c>
      <c r="G263" s="41"/>
      <c r="H263" s="41"/>
      <c r="I263" s="222"/>
      <c r="J263" s="41"/>
      <c r="K263" s="41"/>
      <c r="L263" s="45"/>
      <c r="M263" s="223"/>
      <c r="N263" s="224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139</v>
      </c>
      <c r="AU263" s="18" t="s">
        <v>85</v>
      </c>
    </row>
    <row r="264" s="2" customFormat="1" ht="21.75" customHeight="1">
      <c r="A264" s="39"/>
      <c r="B264" s="40"/>
      <c r="C264" s="258" t="s">
        <v>352</v>
      </c>
      <c r="D264" s="258" t="s">
        <v>278</v>
      </c>
      <c r="E264" s="259" t="s">
        <v>682</v>
      </c>
      <c r="F264" s="260" t="s">
        <v>683</v>
      </c>
      <c r="G264" s="261" t="s">
        <v>291</v>
      </c>
      <c r="H264" s="262">
        <v>4</v>
      </c>
      <c r="I264" s="263"/>
      <c r="J264" s="264">
        <f>ROUND(I264*H264,2)</f>
        <v>0</v>
      </c>
      <c r="K264" s="265"/>
      <c r="L264" s="266"/>
      <c r="M264" s="267" t="s">
        <v>19</v>
      </c>
      <c r="N264" s="268" t="s">
        <v>46</v>
      </c>
      <c r="O264" s="85"/>
      <c r="P264" s="216">
        <f>O264*H264</f>
        <v>0</v>
      </c>
      <c r="Q264" s="216">
        <v>0.0061000000000000004</v>
      </c>
      <c r="R264" s="216">
        <f>Q264*H264</f>
        <v>0.024400000000000002</v>
      </c>
      <c r="S264" s="216">
        <v>0</v>
      </c>
      <c r="T264" s="21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8" t="s">
        <v>188</v>
      </c>
      <c r="AT264" s="218" t="s">
        <v>278</v>
      </c>
      <c r="AU264" s="218" t="s">
        <v>85</v>
      </c>
      <c r="AY264" s="18" t="s">
        <v>131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8" t="s">
        <v>83</v>
      </c>
      <c r="BK264" s="219">
        <f>ROUND(I264*H264,2)</f>
        <v>0</v>
      </c>
      <c r="BL264" s="18" t="s">
        <v>137</v>
      </c>
      <c r="BM264" s="218" t="s">
        <v>684</v>
      </c>
    </row>
    <row r="265" s="2" customFormat="1" ht="24.15" customHeight="1">
      <c r="A265" s="39"/>
      <c r="B265" s="40"/>
      <c r="C265" s="206" t="s">
        <v>356</v>
      </c>
      <c r="D265" s="206" t="s">
        <v>133</v>
      </c>
      <c r="E265" s="207" t="s">
        <v>685</v>
      </c>
      <c r="F265" s="208" t="s">
        <v>686</v>
      </c>
      <c r="G265" s="209" t="s">
        <v>291</v>
      </c>
      <c r="H265" s="210">
        <v>7</v>
      </c>
      <c r="I265" s="211"/>
      <c r="J265" s="212">
        <f>ROUND(I265*H265,2)</f>
        <v>0</v>
      </c>
      <c r="K265" s="213"/>
      <c r="L265" s="45"/>
      <c r="M265" s="214" t="s">
        <v>19</v>
      </c>
      <c r="N265" s="215" t="s">
        <v>46</v>
      </c>
      <c r="O265" s="85"/>
      <c r="P265" s="216">
        <f>O265*H265</f>
        <v>0</v>
      </c>
      <c r="Q265" s="216">
        <v>0.11241</v>
      </c>
      <c r="R265" s="216">
        <f>Q265*H265</f>
        <v>0.78686999999999996</v>
      </c>
      <c r="S265" s="216">
        <v>0</v>
      </c>
      <c r="T265" s="21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8" t="s">
        <v>137</v>
      </c>
      <c r="AT265" s="218" t="s">
        <v>133</v>
      </c>
      <c r="AU265" s="218" t="s">
        <v>85</v>
      </c>
      <c r="AY265" s="18" t="s">
        <v>131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8" t="s">
        <v>83</v>
      </c>
      <c r="BK265" s="219">
        <f>ROUND(I265*H265,2)</f>
        <v>0</v>
      </c>
      <c r="BL265" s="18" t="s">
        <v>137</v>
      </c>
      <c r="BM265" s="218" t="s">
        <v>687</v>
      </c>
    </row>
    <row r="266" s="2" customFormat="1">
      <c r="A266" s="39"/>
      <c r="B266" s="40"/>
      <c r="C266" s="41"/>
      <c r="D266" s="220" t="s">
        <v>139</v>
      </c>
      <c r="E266" s="41"/>
      <c r="F266" s="221" t="s">
        <v>688</v>
      </c>
      <c r="G266" s="41"/>
      <c r="H266" s="41"/>
      <c r="I266" s="222"/>
      <c r="J266" s="41"/>
      <c r="K266" s="41"/>
      <c r="L266" s="45"/>
      <c r="M266" s="223"/>
      <c r="N266" s="224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139</v>
      </c>
      <c r="AU266" s="18" t="s">
        <v>85</v>
      </c>
    </row>
    <row r="267" s="13" customFormat="1">
      <c r="A267" s="13"/>
      <c r="B267" s="225"/>
      <c r="C267" s="226"/>
      <c r="D267" s="227" t="s">
        <v>141</v>
      </c>
      <c r="E267" s="228" t="s">
        <v>19</v>
      </c>
      <c r="F267" s="229" t="s">
        <v>689</v>
      </c>
      <c r="G267" s="226"/>
      <c r="H267" s="228" t="s">
        <v>19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141</v>
      </c>
      <c r="AU267" s="235" t="s">
        <v>85</v>
      </c>
      <c r="AV267" s="13" t="s">
        <v>83</v>
      </c>
      <c r="AW267" s="13" t="s">
        <v>36</v>
      </c>
      <c r="AX267" s="13" t="s">
        <v>75</v>
      </c>
      <c r="AY267" s="235" t="s">
        <v>131</v>
      </c>
    </row>
    <row r="268" s="14" customFormat="1">
      <c r="A268" s="14"/>
      <c r="B268" s="236"/>
      <c r="C268" s="237"/>
      <c r="D268" s="227" t="s">
        <v>141</v>
      </c>
      <c r="E268" s="238" t="s">
        <v>19</v>
      </c>
      <c r="F268" s="239" t="s">
        <v>137</v>
      </c>
      <c r="G268" s="237"/>
      <c r="H268" s="240">
        <v>4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141</v>
      </c>
      <c r="AU268" s="246" t="s">
        <v>85</v>
      </c>
      <c r="AV268" s="14" t="s">
        <v>85</v>
      </c>
      <c r="AW268" s="14" t="s">
        <v>36</v>
      </c>
      <c r="AX268" s="14" t="s">
        <v>75</v>
      </c>
      <c r="AY268" s="246" t="s">
        <v>131</v>
      </c>
    </row>
    <row r="269" s="13" customFormat="1">
      <c r="A269" s="13"/>
      <c r="B269" s="225"/>
      <c r="C269" s="226"/>
      <c r="D269" s="227" t="s">
        <v>141</v>
      </c>
      <c r="E269" s="228" t="s">
        <v>19</v>
      </c>
      <c r="F269" s="229" t="s">
        <v>690</v>
      </c>
      <c r="G269" s="226"/>
      <c r="H269" s="228" t="s">
        <v>19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141</v>
      </c>
      <c r="AU269" s="235" t="s">
        <v>85</v>
      </c>
      <c r="AV269" s="13" t="s">
        <v>83</v>
      </c>
      <c r="AW269" s="13" t="s">
        <v>36</v>
      </c>
      <c r="AX269" s="13" t="s">
        <v>75</v>
      </c>
      <c r="AY269" s="235" t="s">
        <v>131</v>
      </c>
    </row>
    <row r="270" s="14" customFormat="1">
      <c r="A270" s="14"/>
      <c r="B270" s="236"/>
      <c r="C270" s="237"/>
      <c r="D270" s="227" t="s">
        <v>141</v>
      </c>
      <c r="E270" s="238" t="s">
        <v>19</v>
      </c>
      <c r="F270" s="239" t="s">
        <v>150</v>
      </c>
      <c r="G270" s="237"/>
      <c r="H270" s="240">
        <v>3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141</v>
      </c>
      <c r="AU270" s="246" t="s">
        <v>85</v>
      </c>
      <c r="AV270" s="14" t="s">
        <v>85</v>
      </c>
      <c r="AW270" s="14" t="s">
        <v>36</v>
      </c>
      <c r="AX270" s="14" t="s">
        <v>75</v>
      </c>
      <c r="AY270" s="246" t="s">
        <v>131</v>
      </c>
    </row>
    <row r="271" s="15" customFormat="1">
      <c r="A271" s="15"/>
      <c r="B271" s="247"/>
      <c r="C271" s="248"/>
      <c r="D271" s="227" t="s">
        <v>141</v>
      </c>
      <c r="E271" s="249" t="s">
        <v>19</v>
      </c>
      <c r="F271" s="250" t="s">
        <v>159</v>
      </c>
      <c r="G271" s="248"/>
      <c r="H271" s="251">
        <v>7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7" t="s">
        <v>141</v>
      </c>
      <c r="AU271" s="257" t="s">
        <v>85</v>
      </c>
      <c r="AV271" s="15" t="s">
        <v>137</v>
      </c>
      <c r="AW271" s="15" t="s">
        <v>36</v>
      </c>
      <c r="AX271" s="15" t="s">
        <v>83</v>
      </c>
      <c r="AY271" s="257" t="s">
        <v>131</v>
      </c>
    </row>
    <row r="272" s="2" customFormat="1" ht="16.5" customHeight="1">
      <c r="A272" s="39"/>
      <c r="B272" s="40"/>
      <c r="C272" s="258" t="s">
        <v>361</v>
      </c>
      <c r="D272" s="258" t="s">
        <v>278</v>
      </c>
      <c r="E272" s="259" t="s">
        <v>691</v>
      </c>
      <c r="F272" s="260" t="s">
        <v>692</v>
      </c>
      <c r="G272" s="261" t="s">
        <v>291</v>
      </c>
      <c r="H272" s="262">
        <v>7</v>
      </c>
      <c r="I272" s="263"/>
      <c r="J272" s="264">
        <f>ROUND(I272*H272,2)</f>
        <v>0</v>
      </c>
      <c r="K272" s="265"/>
      <c r="L272" s="266"/>
      <c r="M272" s="267" t="s">
        <v>19</v>
      </c>
      <c r="N272" s="268" t="s">
        <v>46</v>
      </c>
      <c r="O272" s="85"/>
      <c r="P272" s="216">
        <f>O272*H272</f>
        <v>0</v>
      </c>
      <c r="Q272" s="216">
        <v>0.0030000000000000001</v>
      </c>
      <c r="R272" s="216">
        <f>Q272*H272</f>
        <v>0.021000000000000001</v>
      </c>
      <c r="S272" s="216">
        <v>0</v>
      </c>
      <c r="T272" s="21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8" t="s">
        <v>188</v>
      </c>
      <c r="AT272" s="218" t="s">
        <v>278</v>
      </c>
      <c r="AU272" s="218" t="s">
        <v>85</v>
      </c>
      <c r="AY272" s="18" t="s">
        <v>131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8" t="s">
        <v>83</v>
      </c>
      <c r="BK272" s="219">
        <f>ROUND(I272*H272,2)</f>
        <v>0</v>
      </c>
      <c r="BL272" s="18" t="s">
        <v>137</v>
      </c>
      <c r="BM272" s="218" t="s">
        <v>693</v>
      </c>
    </row>
    <row r="273" s="2" customFormat="1" ht="33" customHeight="1">
      <c r="A273" s="39"/>
      <c r="B273" s="40"/>
      <c r="C273" s="206" t="s">
        <v>365</v>
      </c>
      <c r="D273" s="206" t="s">
        <v>133</v>
      </c>
      <c r="E273" s="207" t="s">
        <v>694</v>
      </c>
      <c r="F273" s="208" t="s">
        <v>695</v>
      </c>
      <c r="G273" s="209" t="s">
        <v>191</v>
      </c>
      <c r="H273" s="210">
        <v>158</v>
      </c>
      <c r="I273" s="211"/>
      <c r="J273" s="212">
        <f>ROUND(I273*H273,2)</f>
        <v>0</v>
      </c>
      <c r="K273" s="213"/>
      <c r="L273" s="45"/>
      <c r="M273" s="214" t="s">
        <v>19</v>
      </c>
      <c r="N273" s="215" t="s">
        <v>46</v>
      </c>
      <c r="O273" s="85"/>
      <c r="P273" s="216">
        <f>O273*H273</f>
        <v>0</v>
      </c>
      <c r="Q273" s="216">
        <v>0.00011</v>
      </c>
      <c r="R273" s="216">
        <f>Q273*H273</f>
        <v>0.01738</v>
      </c>
      <c r="S273" s="216">
        <v>0</v>
      </c>
      <c r="T273" s="21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8" t="s">
        <v>137</v>
      </c>
      <c r="AT273" s="218" t="s">
        <v>133</v>
      </c>
      <c r="AU273" s="218" t="s">
        <v>85</v>
      </c>
      <c r="AY273" s="18" t="s">
        <v>131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8" t="s">
        <v>83</v>
      </c>
      <c r="BK273" s="219">
        <f>ROUND(I273*H273,2)</f>
        <v>0</v>
      </c>
      <c r="BL273" s="18" t="s">
        <v>137</v>
      </c>
      <c r="BM273" s="218" t="s">
        <v>696</v>
      </c>
    </row>
    <row r="274" s="2" customFormat="1">
      <c r="A274" s="39"/>
      <c r="B274" s="40"/>
      <c r="C274" s="41"/>
      <c r="D274" s="220" t="s">
        <v>139</v>
      </c>
      <c r="E274" s="41"/>
      <c r="F274" s="221" t="s">
        <v>697</v>
      </c>
      <c r="G274" s="41"/>
      <c r="H274" s="41"/>
      <c r="I274" s="222"/>
      <c r="J274" s="41"/>
      <c r="K274" s="41"/>
      <c r="L274" s="45"/>
      <c r="M274" s="223"/>
      <c r="N274" s="224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139</v>
      </c>
      <c r="AU274" s="18" t="s">
        <v>85</v>
      </c>
    </row>
    <row r="275" s="14" customFormat="1">
      <c r="A275" s="14"/>
      <c r="B275" s="236"/>
      <c r="C275" s="237"/>
      <c r="D275" s="227" t="s">
        <v>141</v>
      </c>
      <c r="E275" s="238" t="s">
        <v>19</v>
      </c>
      <c r="F275" s="239" t="s">
        <v>698</v>
      </c>
      <c r="G275" s="237"/>
      <c r="H275" s="240">
        <v>158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141</v>
      </c>
      <c r="AU275" s="246" t="s">
        <v>85</v>
      </c>
      <c r="AV275" s="14" t="s">
        <v>85</v>
      </c>
      <c r="AW275" s="14" t="s">
        <v>36</v>
      </c>
      <c r="AX275" s="14" t="s">
        <v>83</v>
      </c>
      <c r="AY275" s="246" t="s">
        <v>131</v>
      </c>
    </row>
    <row r="276" s="2" customFormat="1" ht="37.8" customHeight="1">
      <c r="A276" s="39"/>
      <c r="B276" s="40"/>
      <c r="C276" s="206" t="s">
        <v>370</v>
      </c>
      <c r="D276" s="206" t="s">
        <v>133</v>
      </c>
      <c r="E276" s="207" t="s">
        <v>699</v>
      </c>
      <c r="F276" s="208" t="s">
        <v>700</v>
      </c>
      <c r="G276" s="209" t="s">
        <v>136</v>
      </c>
      <c r="H276" s="210">
        <v>2.3999999999999999</v>
      </c>
      <c r="I276" s="211"/>
      <c r="J276" s="212">
        <f>ROUND(I276*H276,2)</f>
        <v>0</v>
      </c>
      <c r="K276" s="213"/>
      <c r="L276" s="45"/>
      <c r="M276" s="214" t="s">
        <v>19</v>
      </c>
      <c r="N276" s="215" t="s">
        <v>46</v>
      </c>
      <c r="O276" s="85"/>
      <c r="P276" s="216">
        <f>O276*H276</f>
        <v>0</v>
      </c>
      <c r="Q276" s="216">
        <v>0.0025999999999999999</v>
      </c>
      <c r="R276" s="216">
        <f>Q276*H276</f>
        <v>0.0062399999999999999</v>
      </c>
      <c r="S276" s="216">
        <v>0</v>
      </c>
      <c r="T276" s="21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8" t="s">
        <v>137</v>
      </c>
      <c r="AT276" s="218" t="s">
        <v>133</v>
      </c>
      <c r="AU276" s="218" t="s">
        <v>85</v>
      </c>
      <c r="AY276" s="18" t="s">
        <v>131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8" t="s">
        <v>83</v>
      </c>
      <c r="BK276" s="219">
        <f>ROUND(I276*H276,2)</f>
        <v>0</v>
      </c>
      <c r="BL276" s="18" t="s">
        <v>137</v>
      </c>
      <c r="BM276" s="218" t="s">
        <v>701</v>
      </c>
    </row>
    <row r="277" s="2" customFormat="1">
      <c r="A277" s="39"/>
      <c r="B277" s="40"/>
      <c r="C277" s="41"/>
      <c r="D277" s="220" t="s">
        <v>139</v>
      </c>
      <c r="E277" s="41"/>
      <c r="F277" s="221" t="s">
        <v>702</v>
      </c>
      <c r="G277" s="41"/>
      <c r="H277" s="41"/>
      <c r="I277" s="222"/>
      <c r="J277" s="41"/>
      <c r="K277" s="41"/>
      <c r="L277" s="45"/>
      <c r="M277" s="223"/>
      <c r="N277" s="224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139</v>
      </c>
      <c r="AU277" s="18" t="s">
        <v>85</v>
      </c>
    </row>
    <row r="278" s="2" customFormat="1">
      <c r="A278" s="39"/>
      <c r="B278" s="40"/>
      <c r="C278" s="41"/>
      <c r="D278" s="227" t="s">
        <v>336</v>
      </c>
      <c r="E278" s="41"/>
      <c r="F278" s="269" t="s">
        <v>703</v>
      </c>
      <c r="G278" s="41"/>
      <c r="H278" s="41"/>
      <c r="I278" s="222"/>
      <c r="J278" s="41"/>
      <c r="K278" s="41"/>
      <c r="L278" s="45"/>
      <c r="M278" s="223"/>
      <c r="N278" s="224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336</v>
      </c>
      <c r="AU278" s="18" t="s">
        <v>85</v>
      </c>
    </row>
    <row r="279" s="14" customFormat="1">
      <c r="A279" s="14"/>
      <c r="B279" s="236"/>
      <c r="C279" s="237"/>
      <c r="D279" s="227" t="s">
        <v>141</v>
      </c>
      <c r="E279" s="238" t="s">
        <v>19</v>
      </c>
      <c r="F279" s="239" t="s">
        <v>704</v>
      </c>
      <c r="G279" s="237"/>
      <c r="H279" s="240">
        <v>2.3999999999999999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141</v>
      </c>
      <c r="AU279" s="246" t="s">
        <v>85</v>
      </c>
      <c r="AV279" s="14" t="s">
        <v>85</v>
      </c>
      <c r="AW279" s="14" t="s">
        <v>36</v>
      </c>
      <c r="AX279" s="14" t="s">
        <v>83</v>
      </c>
      <c r="AY279" s="246" t="s">
        <v>131</v>
      </c>
    </row>
    <row r="280" s="2" customFormat="1" ht="37.8" customHeight="1">
      <c r="A280" s="39"/>
      <c r="B280" s="40"/>
      <c r="C280" s="206" t="s">
        <v>374</v>
      </c>
      <c r="D280" s="206" t="s">
        <v>133</v>
      </c>
      <c r="E280" s="207" t="s">
        <v>705</v>
      </c>
      <c r="F280" s="208" t="s">
        <v>700</v>
      </c>
      <c r="G280" s="209" t="s">
        <v>136</v>
      </c>
      <c r="H280" s="210">
        <v>12</v>
      </c>
      <c r="I280" s="211"/>
      <c r="J280" s="212">
        <f>ROUND(I280*H280,2)</f>
        <v>0</v>
      </c>
      <c r="K280" s="213"/>
      <c r="L280" s="45"/>
      <c r="M280" s="214" t="s">
        <v>19</v>
      </c>
      <c r="N280" s="215" t="s">
        <v>46</v>
      </c>
      <c r="O280" s="85"/>
      <c r="P280" s="216">
        <f>O280*H280</f>
        <v>0</v>
      </c>
      <c r="Q280" s="216">
        <v>0.0025999999999999999</v>
      </c>
      <c r="R280" s="216">
        <f>Q280*H280</f>
        <v>0.031199999999999999</v>
      </c>
      <c r="S280" s="216">
        <v>0</v>
      </c>
      <c r="T280" s="21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8" t="s">
        <v>137</v>
      </c>
      <c r="AT280" s="218" t="s">
        <v>133</v>
      </c>
      <c r="AU280" s="218" t="s">
        <v>85</v>
      </c>
      <c r="AY280" s="18" t="s">
        <v>131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8" t="s">
        <v>83</v>
      </c>
      <c r="BK280" s="219">
        <f>ROUND(I280*H280,2)</f>
        <v>0</v>
      </c>
      <c r="BL280" s="18" t="s">
        <v>137</v>
      </c>
      <c r="BM280" s="218" t="s">
        <v>706</v>
      </c>
    </row>
    <row r="281" s="2" customFormat="1">
      <c r="A281" s="39"/>
      <c r="B281" s="40"/>
      <c r="C281" s="41"/>
      <c r="D281" s="220" t="s">
        <v>139</v>
      </c>
      <c r="E281" s="41"/>
      <c r="F281" s="221" t="s">
        <v>707</v>
      </c>
      <c r="G281" s="41"/>
      <c r="H281" s="41"/>
      <c r="I281" s="222"/>
      <c r="J281" s="41"/>
      <c r="K281" s="41"/>
      <c r="L281" s="45"/>
      <c r="M281" s="223"/>
      <c r="N281" s="224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139</v>
      </c>
      <c r="AU281" s="18" t="s">
        <v>85</v>
      </c>
    </row>
    <row r="282" s="2" customFormat="1">
      <c r="A282" s="39"/>
      <c r="B282" s="40"/>
      <c r="C282" s="41"/>
      <c r="D282" s="227" t="s">
        <v>336</v>
      </c>
      <c r="E282" s="41"/>
      <c r="F282" s="269" t="s">
        <v>708</v>
      </c>
      <c r="G282" s="41"/>
      <c r="H282" s="41"/>
      <c r="I282" s="222"/>
      <c r="J282" s="41"/>
      <c r="K282" s="41"/>
      <c r="L282" s="45"/>
      <c r="M282" s="223"/>
      <c r="N282" s="224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336</v>
      </c>
      <c r="AU282" s="18" t="s">
        <v>85</v>
      </c>
    </row>
    <row r="283" s="14" customFormat="1">
      <c r="A283" s="14"/>
      <c r="B283" s="236"/>
      <c r="C283" s="237"/>
      <c r="D283" s="227" t="s">
        <v>141</v>
      </c>
      <c r="E283" s="238" t="s">
        <v>19</v>
      </c>
      <c r="F283" s="239" t="s">
        <v>709</v>
      </c>
      <c r="G283" s="237"/>
      <c r="H283" s="240">
        <v>12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141</v>
      </c>
      <c r="AU283" s="246" t="s">
        <v>85</v>
      </c>
      <c r="AV283" s="14" t="s">
        <v>85</v>
      </c>
      <c r="AW283" s="14" t="s">
        <v>36</v>
      </c>
      <c r="AX283" s="14" t="s">
        <v>83</v>
      </c>
      <c r="AY283" s="246" t="s">
        <v>131</v>
      </c>
    </row>
    <row r="284" s="2" customFormat="1" ht="62.7" customHeight="1">
      <c r="A284" s="39"/>
      <c r="B284" s="40"/>
      <c r="C284" s="206" t="s">
        <v>379</v>
      </c>
      <c r="D284" s="206" t="s">
        <v>133</v>
      </c>
      <c r="E284" s="207" t="s">
        <v>710</v>
      </c>
      <c r="F284" s="208" t="s">
        <v>711</v>
      </c>
      <c r="G284" s="209" t="s">
        <v>191</v>
      </c>
      <c r="H284" s="210">
        <v>176</v>
      </c>
      <c r="I284" s="211"/>
      <c r="J284" s="212">
        <f>ROUND(I284*H284,2)</f>
        <v>0</v>
      </c>
      <c r="K284" s="213"/>
      <c r="L284" s="45"/>
      <c r="M284" s="214" t="s">
        <v>19</v>
      </c>
      <c r="N284" s="215" t="s">
        <v>46</v>
      </c>
      <c r="O284" s="85"/>
      <c r="P284" s="216">
        <f>O284*H284</f>
        <v>0</v>
      </c>
      <c r="Q284" s="216">
        <v>0.10988000000000001</v>
      </c>
      <c r="R284" s="216">
        <f>Q284*H284</f>
        <v>19.33888</v>
      </c>
      <c r="S284" s="216">
        <v>0</v>
      </c>
      <c r="T284" s="21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8" t="s">
        <v>137</v>
      </c>
      <c r="AT284" s="218" t="s">
        <v>133</v>
      </c>
      <c r="AU284" s="218" t="s">
        <v>85</v>
      </c>
      <c r="AY284" s="18" t="s">
        <v>131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8" t="s">
        <v>83</v>
      </c>
      <c r="BK284" s="219">
        <f>ROUND(I284*H284,2)</f>
        <v>0</v>
      </c>
      <c r="BL284" s="18" t="s">
        <v>137</v>
      </c>
      <c r="BM284" s="218" t="s">
        <v>712</v>
      </c>
    </row>
    <row r="285" s="2" customFormat="1">
      <c r="A285" s="39"/>
      <c r="B285" s="40"/>
      <c r="C285" s="41"/>
      <c r="D285" s="220" t="s">
        <v>139</v>
      </c>
      <c r="E285" s="41"/>
      <c r="F285" s="221" t="s">
        <v>713</v>
      </c>
      <c r="G285" s="41"/>
      <c r="H285" s="41"/>
      <c r="I285" s="222"/>
      <c r="J285" s="41"/>
      <c r="K285" s="41"/>
      <c r="L285" s="45"/>
      <c r="M285" s="223"/>
      <c r="N285" s="224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139</v>
      </c>
      <c r="AU285" s="18" t="s">
        <v>85</v>
      </c>
    </row>
    <row r="286" s="14" customFormat="1">
      <c r="A286" s="14"/>
      <c r="B286" s="236"/>
      <c r="C286" s="237"/>
      <c r="D286" s="227" t="s">
        <v>141</v>
      </c>
      <c r="E286" s="238" t="s">
        <v>19</v>
      </c>
      <c r="F286" s="239" t="s">
        <v>714</v>
      </c>
      <c r="G286" s="237"/>
      <c r="H286" s="240">
        <v>176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141</v>
      </c>
      <c r="AU286" s="246" t="s">
        <v>85</v>
      </c>
      <c r="AV286" s="14" t="s">
        <v>85</v>
      </c>
      <c r="AW286" s="14" t="s">
        <v>36</v>
      </c>
      <c r="AX286" s="14" t="s">
        <v>83</v>
      </c>
      <c r="AY286" s="246" t="s">
        <v>131</v>
      </c>
    </row>
    <row r="287" s="2" customFormat="1" ht="16.5" customHeight="1">
      <c r="A287" s="39"/>
      <c r="B287" s="40"/>
      <c r="C287" s="258" t="s">
        <v>384</v>
      </c>
      <c r="D287" s="258" t="s">
        <v>278</v>
      </c>
      <c r="E287" s="259" t="s">
        <v>715</v>
      </c>
      <c r="F287" s="260" t="s">
        <v>716</v>
      </c>
      <c r="G287" s="261" t="s">
        <v>136</v>
      </c>
      <c r="H287" s="262">
        <v>29.920000000000002</v>
      </c>
      <c r="I287" s="263"/>
      <c r="J287" s="264">
        <f>ROUND(I287*H287,2)</f>
        <v>0</v>
      </c>
      <c r="K287" s="265"/>
      <c r="L287" s="266"/>
      <c r="M287" s="267" t="s">
        <v>19</v>
      </c>
      <c r="N287" s="268" t="s">
        <v>46</v>
      </c>
      <c r="O287" s="85"/>
      <c r="P287" s="216">
        <f>O287*H287</f>
        <v>0</v>
      </c>
      <c r="Q287" s="216">
        <v>0.41699999999999998</v>
      </c>
      <c r="R287" s="216">
        <f>Q287*H287</f>
        <v>12.47664</v>
      </c>
      <c r="S287" s="216">
        <v>0</v>
      </c>
      <c r="T287" s="21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8" t="s">
        <v>188</v>
      </c>
      <c r="AT287" s="218" t="s">
        <v>278</v>
      </c>
      <c r="AU287" s="218" t="s">
        <v>85</v>
      </c>
      <c r="AY287" s="18" t="s">
        <v>131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8" t="s">
        <v>83</v>
      </c>
      <c r="BK287" s="219">
        <f>ROUND(I287*H287,2)</f>
        <v>0</v>
      </c>
      <c r="BL287" s="18" t="s">
        <v>137</v>
      </c>
      <c r="BM287" s="218" t="s">
        <v>717</v>
      </c>
    </row>
    <row r="288" s="14" customFormat="1">
      <c r="A288" s="14"/>
      <c r="B288" s="236"/>
      <c r="C288" s="237"/>
      <c r="D288" s="227" t="s">
        <v>141</v>
      </c>
      <c r="E288" s="238" t="s">
        <v>19</v>
      </c>
      <c r="F288" s="239" t="s">
        <v>718</v>
      </c>
      <c r="G288" s="237"/>
      <c r="H288" s="240">
        <v>29.920000000000002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141</v>
      </c>
      <c r="AU288" s="246" t="s">
        <v>85</v>
      </c>
      <c r="AV288" s="14" t="s">
        <v>85</v>
      </c>
      <c r="AW288" s="14" t="s">
        <v>36</v>
      </c>
      <c r="AX288" s="14" t="s">
        <v>83</v>
      </c>
      <c r="AY288" s="246" t="s">
        <v>131</v>
      </c>
    </row>
    <row r="289" s="2" customFormat="1" ht="62.7" customHeight="1">
      <c r="A289" s="39"/>
      <c r="B289" s="40"/>
      <c r="C289" s="206" t="s">
        <v>388</v>
      </c>
      <c r="D289" s="206" t="s">
        <v>133</v>
      </c>
      <c r="E289" s="207" t="s">
        <v>719</v>
      </c>
      <c r="F289" s="208" t="s">
        <v>720</v>
      </c>
      <c r="G289" s="209" t="s">
        <v>191</v>
      </c>
      <c r="H289" s="210">
        <v>226.80000000000001</v>
      </c>
      <c r="I289" s="211"/>
      <c r="J289" s="212">
        <f>ROUND(I289*H289,2)</f>
        <v>0</v>
      </c>
      <c r="K289" s="213"/>
      <c r="L289" s="45"/>
      <c r="M289" s="214" t="s">
        <v>19</v>
      </c>
      <c r="N289" s="215" t="s">
        <v>46</v>
      </c>
      <c r="O289" s="85"/>
      <c r="P289" s="216">
        <f>O289*H289</f>
        <v>0</v>
      </c>
      <c r="Q289" s="216">
        <v>0.089779999999999999</v>
      </c>
      <c r="R289" s="216">
        <f>Q289*H289</f>
        <v>20.362104000000002</v>
      </c>
      <c r="S289" s="216">
        <v>0</v>
      </c>
      <c r="T289" s="21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8" t="s">
        <v>137</v>
      </c>
      <c r="AT289" s="218" t="s">
        <v>133</v>
      </c>
      <c r="AU289" s="218" t="s">
        <v>85</v>
      </c>
      <c r="AY289" s="18" t="s">
        <v>131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8" t="s">
        <v>83</v>
      </c>
      <c r="BK289" s="219">
        <f>ROUND(I289*H289,2)</f>
        <v>0</v>
      </c>
      <c r="BL289" s="18" t="s">
        <v>137</v>
      </c>
      <c r="BM289" s="218" t="s">
        <v>721</v>
      </c>
    </row>
    <row r="290" s="2" customFormat="1">
      <c r="A290" s="39"/>
      <c r="B290" s="40"/>
      <c r="C290" s="41"/>
      <c r="D290" s="220" t="s">
        <v>139</v>
      </c>
      <c r="E290" s="41"/>
      <c r="F290" s="221" t="s">
        <v>722</v>
      </c>
      <c r="G290" s="41"/>
      <c r="H290" s="41"/>
      <c r="I290" s="222"/>
      <c r="J290" s="41"/>
      <c r="K290" s="41"/>
      <c r="L290" s="45"/>
      <c r="M290" s="223"/>
      <c r="N290" s="224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139</v>
      </c>
      <c r="AU290" s="18" t="s">
        <v>85</v>
      </c>
    </row>
    <row r="291" s="2" customFormat="1">
      <c r="A291" s="39"/>
      <c r="B291" s="40"/>
      <c r="C291" s="41"/>
      <c r="D291" s="227" t="s">
        <v>336</v>
      </c>
      <c r="E291" s="41"/>
      <c r="F291" s="269" t="s">
        <v>723</v>
      </c>
      <c r="G291" s="41"/>
      <c r="H291" s="41"/>
      <c r="I291" s="222"/>
      <c r="J291" s="41"/>
      <c r="K291" s="41"/>
      <c r="L291" s="45"/>
      <c r="M291" s="223"/>
      <c r="N291" s="224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336</v>
      </c>
      <c r="AU291" s="18" t="s">
        <v>85</v>
      </c>
    </row>
    <row r="292" s="13" customFormat="1">
      <c r="A292" s="13"/>
      <c r="B292" s="225"/>
      <c r="C292" s="226"/>
      <c r="D292" s="227" t="s">
        <v>141</v>
      </c>
      <c r="E292" s="228" t="s">
        <v>19</v>
      </c>
      <c r="F292" s="229" t="s">
        <v>724</v>
      </c>
      <c r="G292" s="226"/>
      <c r="H292" s="228" t="s">
        <v>19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141</v>
      </c>
      <c r="AU292" s="235" t="s">
        <v>85</v>
      </c>
      <c r="AV292" s="13" t="s">
        <v>83</v>
      </c>
      <c r="AW292" s="13" t="s">
        <v>36</v>
      </c>
      <c r="AX292" s="13" t="s">
        <v>75</v>
      </c>
      <c r="AY292" s="235" t="s">
        <v>131</v>
      </c>
    </row>
    <row r="293" s="14" customFormat="1">
      <c r="A293" s="14"/>
      <c r="B293" s="236"/>
      <c r="C293" s="237"/>
      <c r="D293" s="227" t="s">
        <v>141</v>
      </c>
      <c r="E293" s="238" t="s">
        <v>19</v>
      </c>
      <c r="F293" s="239" t="s">
        <v>725</v>
      </c>
      <c r="G293" s="237"/>
      <c r="H293" s="240">
        <v>226.80000000000001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141</v>
      </c>
      <c r="AU293" s="246" t="s">
        <v>85</v>
      </c>
      <c r="AV293" s="14" t="s">
        <v>85</v>
      </c>
      <c r="AW293" s="14" t="s">
        <v>36</v>
      </c>
      <c r="AX293" s="14" t="s">
        <v>83</v>
      </c>
      <c r="AY293" s="246" t="s">
        <v>131</v>
      </c>
    </row>
    <row r="294" s="2" customFormat="1" ht="16.5" customHeight="1">
      <c r="A294" s="39"/>
      <c r="B294" s="40"/>
      <c r="C294" s="258" t="s">
        <v>393</v>
      </c>
      <c r="D294" s="258" t="s">
        <v>278</v>
      </c>
      <c r="E294" s="259" t="s">
        <v>726</v>
      </c>
      <c r="F294" s="260" t="s">
        <v>727</v>
      </c>
      <c r="G294" s="261" t="s">
        <v>136</v>
      </c>
      <c r="H294" s="262">
        <v>28.350000000000001</v>
      </c>
      <c r="I294" s="263"/>
      <c r="J294" s="264">
        <f>ROUND(I294*H294,2)</f>
        <v>0</v>
      </c>
      <c r="K294" s="265"/>
      <c r="L294" s="266"/>
      <c r="M294" s="267" t="s">
        <v>19</v>
      </c>
      <c r="N294" s="268" t="s">
        <v>46</v>
      </c>
      <c r="O294" s="85"/>
      <c r="P294" s="216">
        <f>O294*H294</f>
        <v>0</v>
      </c>
      <c r="Q294" s="216">
        <v>0.222</v>
      </c>
      <c r="R294" s="216">
        <f>Q294*H294</f>
        <v>6.2937000000000003</v>
      </c>
      <c r="S294" s="216">
        <v>0</v>
      </c>
      <c r="T294" s="21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8" t="s">
        <v>188</v>
      </c>
      <c r="AT294" s="218" t="s">
        <v>278</v>
      </c>
      <c r="AU294" s="218" t="s">
        <v>85</v>
      </c>
      <c r="AY294" s="18" t="s">
        <v>131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8" t="s">
        <v>83</v>
      </c>
      <c r="BK294" s="219">
        <f>ROUND(I294*H294,2)</f>
        <v>0</v>
      </c>
      <c r="BL294" s="18" t="s">
        <v>137</v>
      </c>
      <c r="BM294" s="218" t="s">
        <v>728</v>
      </c>
    </row>
    <row r="295" s="14" customFormat="1">
      <c r="A295" s="14"/>
      <c r="B295" s="236"/>
      <c r="C295" s="237"/>
      <c r="D295" s="227" t="s">
        <v>141</v>
      </c>
      <c r="E295" s="238" t="s">
        <v>19</v>
      </c>
      <c r="F295" s="239" t="s">
        <v>729</v>
      </c>
      <c r="G295" s="237"/>
      <c r="H295" s="240">
        <v>28.350000000000001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141</v>
      </c>
      <c r="AU295" s="246" t="s">
        <v>85</v>
      </c>
      <c r="AV295" s="14" t="s">
        <v>85</v>
      </c>
      <c r="AW295" s="14" t="s">
        <v>36</v>
      </c>
      <c r="AX295" s="14" t="s">
        <v>83</v>
      </c>
      <c r="AY295" s="246" t="s">
        <v>131</v>
      </c>
    </row>
    <row r="296" s="2" customFormat="1" ht="49.05" customHeight="1">
      <c r="A296" s="39"/>
      <c r="B296" s="40"/>
      <c r="C296" s="206" t="s">
        <v>398</v>
      </c>
      <c r="D296" s="206" t="s">
        <v>133</v>
      </c>
      <c r="E296" s="207" t="s">
        <v>730</v>
      </c>
      <c r="F296" s="208" t="s">
        <v>731</v>
      </c>
      <c r="G296" s="209" t="s">
        <v>191</v>
      </c>
      <c r="H296" s="210">
        <v>91</v>
      </c>
      <c r="I296" s="211"/>
      <c r="J296" s="212">
        <f>ROUND(I296*H296,2)</f>
        <v>0</v>
      </c>
      <c r="K296" s="213"/>
      <c r="L296" s="45"/>
      <c r="M296" s="214" t="s">
        <v>19</v>
      </c>
      <c r="N296" s="215" t="s">
        <v>46</v>
      </c>
      <c r="O296" s="85"/>
      <c r="P296" s="216">
        <f>O296*H296</f>
        <v>0</v>
      </c>
      <c r="Q296" s="216">
        <v>0.20219000000000001</v>
      </c>
      <c r="R296" s="216">
        <f>Q296*H296</f>
        <v>18.399290000000001</v>
      </c>
      <c r="S296" s="216">
        <v>0</v>
      </c>
      <c r="T296" s="21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8" t="s">
        <v>137</v>
      </c>
      <c r="AT296" s="218" t="s">
        <v>133</v>
      </c>
      <c r="AU296" s="218" t="s">
        <v>85</v>
      </c>
      <c r="AY296" s="18" t="s">
        <v>131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8" t="s">
        <v>83</v>
      </c>
      <c r="BK296" s="219">
        <f>ROUND(I296*H296,2)</f>
        <v>0</v>
      </c>
      <c r="BL296" s="18" t="s">
        <v>137</v>
      </c>
      <c r="BM296" s="218" t="s">
        <v>732</v>
      </c>
    </row>
    <row r="297" s="2" customFormat="1">
      <c r="A297" s="39"/>
      <c r="B297" s="40"/>
      <c r="C297" s="41"/>
      <c r="D297" s="220" t="s">
        <v>139</v>
      </c>
      <c r="E297" s="41"/>
      <c r="F297" s="221" t="s">
        <v>733</v>
      </c>
      <c r="G297" s="41"/>
      <c r="H297" s="41"/>
      <c r="I297" s="222"/>
      <c r="J297" s="41"/>
      <c r="K297" s="41"/>
      <c r="L297" s="45"/>
      <c r="M297" s="223"/>
      <c r="N297" s="224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139</v>
      </c>
      <c r="AU297" s="18" t="s">
        <v>85</v>
      </c>
    </row>
    <row r="298" s="13" customFormat="1">
      <c r="A298" s="13"/>
      <c r="B298" s="225"/>
      <c r="C298" s="226"/>
      <c r="D298" s="227" t="s">
        <v>141</v>
      </c>
      <c r="E298" s="228" t="s">
        <v>19</v>
      </c>
      <c r="F298" s="229" t="s">
        <v>734</v>
      </c>
      <c r="G298" s="226"/>
      <c r="H298" s="228" t="s">
        <v>19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141</v>
      </c>
      <c r="AU298" s="235" t="s">
        <v>85</v>
      </c>
      <c r="AV298" s="13" t="s">
        <v>83</v>
      </c>
      <c r="AW298" s="13" t="s">
        <v>36</v>
      </c>
      <c r="AX298" s="13" t="s">
        <v>75</v>
      </c>
      <c r="AY298" s="235" t="s">
        <v>131</v>
      </c>
    </row>
    <row r="299" s="14" customFormat="1">
      <c r="A299" s="14"/>
      <c r="B299" s="236"/>
      <c r="C299" s="237"/>
      <c r="D299" s="227" t="s">
        <v>141</v>
      </c>
      <c r="E299" s="238" t="s">
        <v>19</v>
      </c>
      <c r="F299" s="239" t="s">
        <v>735</v>
      </c>
      <c r="G299" s="237"/>
      <c r="H299" s="240">
        <v>88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141</v>
      </c>
      <c r="AU299" s="246" t="s">
        <v>85</v>
      </c>
      <c r="AV299" s="14" t="s">
        <v>85</v>
      </c>
      <c r="AW299" s="14" t="s">
        <v>36</v>
      </c>
      <c r="AX299" s="14" t="s">
        <v>75</v>
      </c>
      <c r="AY299" s="246" t="s">
        <v>131</v>
      </c>
    </row>
    <row r="300" s="13" customFormat="1">
      <c r="A300" s="13"/>
      <c r="B300" s="225"/>
      <c r="C300" s="226"/>
      <c r="D300" s="227" t="s">
        <v>141</v>
      </c>
      <c r="E300" s="228" t="s">
        <v>19</v>
      </c>
      <c r="F300" s="229" t="s">
        <v>736</v>
      </c>
      <c r="G300" s="226"/>
      <c r="H300" s="228" t="s">
        <v>19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141</v>
      </c>
      <c r="AU300" s="235" t="s">
        <v>85</v>
      </c>
      <c r="AV300" s="13" t="s">
        <v>83</v>
      </c>
      <c r="AW300" s="13" t="s">
        <v>36</v>
      </c>
      <c r="AX300" s="13" t="s">
        <v>75</v>
      </c>
      <c r="AY300" s="235" t="s">
        <v>131</v>
      </c>
    </row>
    <row r="301" s="14" customFormat="1">
      <c r="A301" s="14"/>
      <c r="B301" s="236"/>
      <c r="C301" s="237"/>
      <c r="D301" s="227" t="s">
        <v>141</v>
      </c>
      <c r="E301" s="238" t="s">
        <v>19</v>
      </c>
      <c r="F301" s="239" t="s">
        <v>737</v>
      </c>
      <c r="G301" s="237"/>
      <c r="H301" s="240">
        <v>3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141</v>
      </c>
      <c r="AU301" s="246" t="s">
        <v>85</v>
      </c>
      <c r="AV301" s="14" t="s">
        <v>85</v>
      </c>
      <c r="AW301" s="14" t="s">
        <v>36</v>
      </c>
      <c r="AX301" s="14" t="s">
        <v>75</v>
      </c>
      <c r="AY301" s="246" t="s">
        <v>131</v>
      </c>
    </row>
    <row r="302" s="15" customFormat="1">
      <c r="A302" s="15"/>
      <c r="B302" s="247"/>
      <c r="C302" s="248"/>
      <c r="D302" s="227" t="s">
        <v>141</v>
      </c>
      <c r="E302" s="249" t="s">
        <v>19</v>
      </c>
      <c r="F302" s="250" t="s">
        <v>159</v>
      </c>
      <c r="G302" s="248"/>
      <c r="H302" s="251">
        <v>91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7" t="s">
        <v>141</v>
      </c>
      <c r="AU302" s="257" t="s">
        <v>85</v>
      </c>
      <c r="AV302" s="15" t="s">
        <v>137</v>
      </c>
      <c r="AW302" s="15" t="s">
        <v>36</v>
      </c>
      <c r="AX302" s="15" t="s">
        <v>83</v>
      </c>
      <c r="AY302" s="257" t="s">
        <v>131</v>
      </c>
    </row>
    <row r="303" s="2" customFormat="1" ht="16.5" customHeight="1">
      <c r="A303" s="39"/>
      <c r="B303" s="40"/>
      <c r="C303" s="258" t="s">
        <v>402</v>
      </c>
      <c r="D303" s="258" t="s">
        <v>278</v>
      </c>
      <c r="E303" s="259" t="s">
        <v>738</v>
      </c>
      <c r="F303" s="260" t="s">
        <v>739</v>
      </c>
      <c r="G303" s="261" t="s">
        <v>191</v>
      </c>
      <c r="H303" s="262">
        <v>92.819999999999993</v>
      </c>
      <c r="I303" s="263"/>
      <c r="J303" s="264">
        <f>ROUND(I303*H303,2)</f>
        <v>0</v>
      </c>
      <c r="K303" s="265"/>
      <c r="L303" s="266"/>
      <c r="M303" s="267" t="s">
        <v>19</v>
      </c>
      <c r="N303" s="268" t="s">
        <v>46</v>
      </c>
      <c r="O303" s="85"/>
      <c r="P303" s="216">
        <f>O303*H303</f>
        <v>0</v>
      </c>
      <c r="Q303" s="216">
        <v>0.10199999999999999</v>
      </c>
      <c r="R303" s="216">
        <f>Q303*H303</f>
        <v>9.4676399999999994</v>
      </c>
      <c r="S303" s="216">
        <v>0</v>
      </c>
      <c r="T303" s="21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8" t="s">
        <v>188</v>
      </c>
      <c r="AT303" s="218" t="s">
        <v>278</v>
      </c>
      <c r="AU303" s="218" t="s">
        <v>85</v>
      </c>
      <c r="AY303" s="18" t="s">
        <v>131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8" t="s">
        <v>83</v>
      </c>
      <c r="BK303" s="219">
        <f>ROUND(I303*H303,2)</f>
        <v>0</v>
      </c>
      <c r="BL303" s="18" t="s">
        <v>137</v>
      </c>
      <c r="BM303" s="218" t="s">
        <v>740</v>
      </c>
    </row>
    <row r="304" s="14" customFormat="1">
      <c r="A304" s="14"/>
      <c r="B304" s="236"/>
      <c r="C304" s="237"/>
      <c r="D304" s="227" t="s">
        <v>141</v>
      </c>
      <c r="E304" s="238" t="s">
        <v>19</v>
      </c>
      <c r="F304" s="239" t="s">
        <v>741</v>
      </c>
      <c r="G304" s="237"/>
      <c r="H304" s="240">
        <v>92.819999999999993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141</v>
      </c>
      <c r="AU304" s="246" t="s">
        <v>85</v>
      </c>
      <c r="AV304" s="14" t="s">
        <v>85</v>
      </c>
      <c r="AW304" s="14" t="s">
        <v>36</v>
      </c>
      <c r="AX304" s="14" t="s">
        <v>83</v>
      </c>
      <c r="AY304" s="246" t="s">
        <v>131</v>
      </c>
    </row>
    <row r="305" s="2" customFormat="1" ht="49.05" customHeight="1">
      <c r="A305" s="39"/>
      <c r="B305" s="40"/>
      <c r="C305" s="206" t="s">
        <v>406</v>
      </c>
      <c r="D305" s="206" t="s">
        <v>133</v>
      </c>
      <c r="E305" s="207" t="s">
        <v>742</v>
      </c>
      <c r="F305" s="208" t="s">
        <v>743</v>
      </c>
      <c r="G305" s="209" t="s">
        <v>191</v>
      </c>
      <c r="H305" s="210">
        <v>119</v>
      </c>
      <c r="I305" s="211"/>
      <c r="J305" s="212">
        <f>ROUND(I305*H305,2)</f>
        <v>0</v>
      </c>
      <c r="K305" s="213"/>
      <c r="L305" s="45"/>
      <c r="M305" s="214" t="s">
        <v>19</v>
      </c>
      <c r="N305" s="215" t="s">
        <v>46</v>
      </c>
      <c r="O305" s="85"/>
      <c r="P305" s="216">
        <f>O305*H305</f>
        <v>0</v>
      </c>
      <c r="Q305" s="216">
        <v>0.15540000000000001</v>
      </c>
      <c r="R305" s="216">
        <f>Q305*H305</f>
        <v>18.492599999999999</v>
      </c>
      <c r="S305" s="216">
        <v>0</v>
      </c>
      <c r="T305" s="21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8" t="s">
        <v>137</v>
      </c>
      <c r="AT305" s="218" t="s">
        <v>133</v>
      </c>
      <c r="AU305" s="218" t="s">
        <v>85</v>
      </c>
      <c r="AY305" s="18" t="s">
        <v>131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8" t="s">
        <v>83</v>
      </c>
      <c r="BK305" s="219">
        <f>ROUND(I305*H305,2)</f>
        <v>0</v>
      </c>
      <c r="BL305" s="18" t="s">
        <v>137</v>
      </c>
      <c r="BM305" s="218" t="s">
        <v>744</v>
      </c>
    </row>
    <row r="306" s="2" customFormat="1">
      <c r="A306" s="39"/>
      <c r="B306" s="40"/>
      <c r="C306" s="41"/>
      <c r="D306" s="220" t="s">
        <v>139</v>
      </c>
      <c r="E306" s="41"/>
      <c r="F306" s="221" t="s">
        <v>745</v>
      </c>
      <c r="G306" s="41"/>
      <c r="H306" s="41"/>
      <c r="I306" s="222"/>
      <c r="J306" s="41"/>
      <c r="K306" s="41"/>
      <c r="L306" s="45"/>
      <c r="M306" s="223"/>
      <c r="N306" s="224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139</v>
      </c>
      <c r="AU306" s="18" t="s">
        <v>85</v>
      </c>
    </row>
    <row r="307" s="13" customFormat="1">
      <c r="A307" s="13"/>
      <c r="B307" s="225"/>
      <c r="C307" s="226"/>
      <c r="D307" s="227" t="s">
        <v>141</v>
      </c>
      <c r="E307" s="228" t="s">
        <v>19</v>
      </c>
      <c r="F307" s="229" t="s">
        <v>746</v>
      </c>
      <c r="G307" s="226"/>
      <c r="H307" s="228" t="s">
        <v>19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141</v>
      </c>
      <c r="AU307" s="235" t="s">
        <v>85</v>
      </c>
      <c r="AV307" s="13" t="s">
        <v>83</v>
      </c>
      <c r="AW307" s="13" t="s">
        <v>36</v>
      </c>
      <c r="AX307" s="13" t="s">
        <v>75</v>
      </c>
      <c r="AY307" s="235" t="s">
        <v>131</v>
      </c>
    </row>
    <row r="308" s="14" customFormat="1">
      <c r="A308" s="14"/>
      <c r="B308" s="236"/>
      <c r="C308" s="237"/>
      <c r="D308" s="227" t="s">
        <v>141</v>
      </c>
      <c r="E308" s="238" t="s">
        <v>19</v>
      </c>
      <c r="F308" s="239" t="s">
        <v>747</v>
      </c>
      <c r="G308" s="237"/>
      <c r="H308" s="240">
        <v>119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141</v>
      </c>
      <c r="AU308" s="246" t="s">
        <v>85</v>
      </c>
      <c r="AV308" s="14" t="s">
        <v>85</v>
      </c>
      <c r="AW308" s="14" t="s">
        <v>36</v>
      </c>
      <c r="AX308" s="14" t="s">
        <v>75</v>
      </c>
      <c r="AY308" s="246" t="s">
        <v>131</v>
      </c>
    </row>
    <row r="309" s="15" customFormat="1">
      <c r="A309" s="15"/>
      <c r="B309" s="247"/>
      <c r="C309" s="248"/>
      <c r="D309" s="227" t="s">
        <v>141</v>
      </c>
      <c r="E309" s="249" t="s">
        <v>19</v>
      </c>
      <c r="F309" s="250" t="s">
        <v>159</v>
      </c>
      <c r="G309" s="248"/>
      <c r="H309" s="251">
        <v>119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7" t="s">
        <v>141</v>
      </c>
      <c r="AU309" s="257" t="s">
        <v>85</v>
      </c>
      <c r="AV309" s="15" t="s">
        <v>137</v>
      </c>
      <c r="AW309" s="15" t="s">
        <v>36</v>
      </c>
      <c r="AX309" s="15" t="s">
        <v>83</v>
      </c>
      <c r="AY309" s="257" t="s">
        <v>131</v>
      </c>
    </row>
    <row r="310" s="2" customFormat="1" ht="16.5" customHeight="1">
      <c r="A310" s="39"/>
      <c r="B310" s="40"/>
      <c r="C310" s="258" t="s">
        <v>412</v>
      </c>
      <c r="D310" s="258" t="s">
        <v>278</v>
      </c>
      <c r="E310" s="259" t="s">
        <v>738</v>
      </c>
      <c r="F310" s="260" t="s">
        <v>739</v>
      </c>
      <c r="G310" s="261" t="s">
        <v>191</v>
      </c>
      <c r="H310" s="262">
        <v>121.38</v>
      </c>
      <c r="I310" s="263"/>
      <c r="J310" s="264">
        <f>ROUND(I310*H310,2)</f>
        <v>0</v>
      </c>
      <c r="K310" s="265"/>
      <c r="L310" s="266"/>
      <c r="M310" s="267" t="s">
        <v>19</v>
      </c>
      <c r="N310" s="268" t="s">
        <v>46</v>
      </c>
      <c r="O310" s="85"/>
      <c r="P310" s="216">
        <f>O310*H310</f>
        <v>0</v>
      </c>
      <c r="Q310" s="216">
        <v>0.10199999999999999</v>
      </c>
      <c r="R310" s="216">
        <f>Q310*H310</f>
        <v>12.380759999999999</v>
      </c>
      <c r="S310" s="216">
        <v>0</v>
      </c>
      <c r="T310" s="21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8" t="s">
        <v>188</v>
      </c>
      <c r="AT310" s="218" t="s">
        <v>278</v>
      </c>
      <c r="AU310" s="218" t="s">
        <v>85</v>
      </c>
      <c r="AY310" s="18" t="s">
        <v>131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8" t="s">
        <v>83</v>
      </c>
      <c r="BK310" s="219">
        <f>ROUND(I310*H310,2)</f>
        <v>0</v>
      </c>
      <c r="BL310" s="18" t="s">
        <v>137</v>
      </c>
      <c r="BM310" s="218" t="s">
        <v>748</v>
      </c>
    </row>
    <row r="311" s="14" customFormat="1">
      <c r="A311" s="14"/>
      <c r="B311" s="236"/>
      <c r="C311" s="237"/>
      <c r="D311" s="227" t="s">
        <v>141</v>
      </c>
      <c r="E311" s="238" t="s">
        <v>19</v>
      </c>
      <c r="F311" s="239" t="s">
        <v>749</v>
      </c>
      <c r="G311" s="237"/>
      <c r="H311" s="240">
        <v>121.38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141</v>
      </c>
      <c r="AU311" s="246" t="s">
        <v>85</v>
      </c>
      <c r="AV311" s="14" t="s">
        <v>85</v>
      </c>
      <c r="AW311" s="14" t="s">
        <v>36</v>
      </c>
      <c r="AX311" s="14" t="s">
        <v>83</v>
      </c>
      <c r="AY311" s="246" t="s">
        <v>131</v>
      </c>
    </row>
    <row r="312" s="2" customFormat="1" ht="49.05" customHeight="1">
      <c r="A312" s="39"/>
      <c r="B312" s="40"/>
      <c r="C312" s="206" t="s">
        <v>419</v>
      </c>
      <c r="D312" s="206" t="s">
        <v>133</v>
      </c>
      <c r="E312" s="207" t="s">
        <v>750</v>
      </c>
      <c r="F312" s="208" t="s">
        <v>751</v>
      </c>
      <c r="G312" s="209" t="s">
        <v>191</v>
      </c>
      <c r="H312" s="210">
        <v>43</v>
      </c>
      <c r="I312" s="211"/>
      <c r="J312" s="212">
        <f>ROUND(I312*H312,2)</f>
        <v>0</v>
      </c>
      <c r="K312" s="213"/>
      <c r="L312" s="45"/>
      <c r="M312" s="214" t="s">
        <v>19</v>
      </c>
      <c r="N312" s="215" t="s">
        <v>46</v>
      </c>
      <c r="O312" s="85"/>
      <c r="P312" s="216">
        <f>O312*H312</f>
        <v>0</v>
      </c>
      <c r="Q312" s="216">
        <v>0.1295</v>
      </c>
      <c r="R312" s="216">
        <f>Q312*H312</f>
        <v>5.5685000000000002</v>
      </c>
      <c r="S312" s="216">
        <v>0</v>
      </c>
      <c r="T312" s="21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8" t="s">
        <v>137</v>
      </c>
      <c r="AT312" s="218" t="s">
        <v>133</v>
      </c>
      <c r="AU312" s="218" t="s">
        <v>85</v>
      </c>
      <c r="AY312" s="18" t="s">
        <v>131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8" t="s">
        <v>83</v>
      </c>
      <c r="BK312" s="219">
        <f>ROUND(I312*H312,2)</f>
        <v>0</v>
      </c>
      <c r="BL312" s="18" t="s">
        <v>137</v>
      </c>
      <c r="BM312" s="218" t="s">
        <v>752</v>
      </c>
    </row>
    <row r="313" s="2" customFormat="1">
      <c r="A313" s="39"/>
      <c r="B313" s="40"/>
      <c r="C313" s="41"/>
      <c r="D313" s="220" t="s">
        <v>139</v>
      </c>
      <c r="E313" s="41"/>
      <c r="F313" s="221" t="s">
        <v>753</v>
      </c>
      <c r="G313" s="41"/>
      <c r="H313" s="41"/>
      <c r="I313" s="222"/>
      <c r="J313" s="41"/>
      <c r="K313" s="41"/>
      <c r="L313" s="45"/>
      <c r="M313" s="223"/>
      <c r="N313" s="224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139</v>
      </c>
      <c r="AU313" s="18" t="s">
        <v>85</v>
      </c>
    </row>
    <row r="314" s="13" customFormat="1">
      <c r="A314" s="13"/>
      <c r="B314" s="225"/>
      <c r="C314" s="226"/>
      <c r="D314" s="227" t="s">
        <v>141</v>
      </c>
      <c r="E314" s="228" t="s">
        <v>19</v>
      </c>
      <c r="F314" s="229" t="s">
        <v>754</v>
      </c>
      <c r="G314" s="226"/>
      <c r="H314" s="228" t="s">
        <v>19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141</v>
      </c>
      <c r="AU314" s="235" t="s">
        <v>85</v>
      </c>
      <c r="AV314" s="13" t="s">
        <v>83</v>
      </c>
      <c r="AW314" s="13" t="s">
        <v>36</v>
      </c>
      <c r="AX314" s="13" t="s">
        <v>75</v>
      </c>
      <c r="AY314" s="235" t="s">
        <v>131</v>
      </c>
    </row>
    <row r="315" s="14" customFormat="1">
      <c r="A315" s="14"/>
      <c r="B315" s="236"/>
      <c r="C315" s="237"/>
      <c r="D315" s="227" t="s">
        <v>141</v>
      </c>
      <c r="E315" s="238" t="s">
        <v>19</v>
      </c>
      <c r="F315" s="239" t="s">
        <v>755</v>
      </c>
      <c r="G315" s="237"/>
      <c r="H315" s="240">
        <v>39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141</v>
      </c>
      <c r="AU315" s="246" t="s">
        <v>85</v>
      </c>
      <c r="AV315" s="14" t="s">
        <v>85</v>
      </c>
      <c r="AW315" s="14" t="s">
        <v>36</v>
      </c>
      <c r="AX315" s="14" t="s">
        <v>75</v>
      </c>
      <c r="AY315" s="246" t="s">
        <v>131</v>
      </c>
    </row>
    <row r="316" s="13" customFormat="1">
      <c r="A316" s="13"/>
      <c r="B316" s="225"/>
      <c r="C316" s="226"/>
      <c r="D316" s="227" t="s">
        <v>141</v>
      </c>
      <c r="E316" s="228" t="s">
        <v>19</v>
      </c>
      <c r="F316" s="229" t="s">
        <v>756</v>
      </c>
      <c r="G316" s="226"/>
      <c r="H316" s="228" t="s">
        <v>19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141</v>
      </c>
      <c r="AU316" s="235" t="s">
        <v>85</v>
      </c>
      <c r="AV316" s="13" t="s">
        <v>83</v>
      </c>
      <c r="AW316" s="13" t="s">
        <v>36</v>
      </c>
      <c r="AX316" s="13" t="s">
        <v>75</v>
      </c>
      <c r="AY316" s="235" t="s">
        <v>131</v>
      </c>
    </row>
    <row r="317" s="14" customFormat="1">
      <c r="A317" s="14"/>
      <c r="B317" s="236"/>
      <c r="C317" s="237"/>
      <c r="D317" s="227" t="s">
        <v>141</v>
      </c>
      <c r="E317" s="238" t="s">
        <v>19</v>
      </c>
      <c r="F317" s="239" t="s">
        <v>757</v>
      </c>
      <c r="G317" s="237"/>
      <c r="H317" s="240">
        <v>4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141</v>
      </c>
      <c r="AU317" s="246" t="s">
        <v>85</v>
      </c>
      <c r="AV317" s="14" t="s">
        <v>85</v>
      </c>
      <c r="AW317" s="14" t="s">
        <v>36</v>
      </c>
      <c r="AX317" s="14" t="s">
        <v>75</v>
      </c>
      <c r="AY317" s="246" t="s">
        <v>131</v>
      </c>
    </row>
    <row r="318" s="15" customFormat="1">
      <c r="A318" s="15"/>
      <c r="B318" s="247"/>
      <c r="C318" s="248"/>
      <c r="D318" s="227" t="s">
        <v>141</v>
      </c>
      <c r="E318" s="249" t="s">
        <v>19</v>
      </c>
      <c r="F318" s="250" t="s">
        <v>159</v>
      </c>
      <c r="G318" s="248"/>
      <c r="H318" s="251">
        <v>43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7" t="s">
        <v>141</v>
      </c>
      <c r="AU318" s="257" t="s">
        <v>85</v>
      </c>
      <c r="AV318" s="15" t="s">
        <v>137</v>
      </c>
      <c r="AW318" s="15" t="s">
        <v>36</v>
      </c>
      <c r="AX318" s="15" t="s">
        <v>83</v>
      </c>
      <c r="AY318" s="257" t="s">
        <v>131</v>
      </c>
    </row>
    <row r="319" s="2" customFormat="1" ht="16.5" customHeight="1">
      <c r="A319" s="39"/>
      <c r="B319" s="40"/>
      <c r="C319" s="258" t="s">
        <v>427</v>
      </c>
      <c r="D319" s="258" t="s">
        <v>278</v>
      </c>
      <c r="E319" s="259" t="s">
        <v>758</v>
      </c>
      <c r="F319" s="260" t="s">
        <v>759</v>
      </c>
      <c r="G319" s="261" t="s">
        <v>191</v>
      </c>
      <c r="H319" s="262">
        <v>44.737000000000002</v>
      </c>
      <c r="I319" s="263"/>
      <c r="J319" s="264">
        <f>ROUND(I319*H319,2)</f>
        <v>0</v>
      </c>
      <c r="K319" s="265"/>
      <c r="L319" s="266"/>
      <c r="M319" s="267" t="s">
        <v>19</v>
      </c>
      <c r="N319" s="268" t="s">
        <v>46</v>
      </c>
      <c r="O319" s="85"/>
      <c r="P319" s="216">
        <f>O319*H319</f>
        <v>0</v>
      </c>
      <c r="Q319" s="216">
        <v>0.056120000000000003</v>
      </c>
      <c r="R319" s="216">
        <f>Q319*H319</f>
        <v>2.5106404400000004</v>
      </c>
      <c r="S319" s="216">
        <v>0</v>
      </c>
      <c r="T319" s="21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8" t="s">
        <v>188</v>
      </c>
      <c r="AT319" s="218" t="s">
        <v>278</v>
      </c>
      <c r="AU319" s="218" t="s">
        <v>85</v>
      </c>
      <c r="AY319" s="18" t="s">
        <v>131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8" t="s">
        <v>83</v>
      </c>
      <c r="BK319" s="219">
        <f>ROUND(I319*H319,2)</f>
        <v>0</v>
      </c>
      <c r="BL319" s="18" t="s">
        <v>137</v>
      </c>
      <c r="BM319" s="218" t="s">
        <v>760</v>
      </c>
    </row>
    <row r="320" s="14" customFormat="1">
      <c r="A320" s="14"/>
      <c r="B320" s="236"/>
      <c r="C320" s="237"/>
      <c r="D320" s="227" t="s">
        <v>141</v>
      </c>
      <c r="E320" s="238" t="s">
        <v>19</v>
      </c>
      <c r="F320" s="239" t="s">
        <v>761</v>
      </c>
      <c r="G320" s="237"/>
      <c r="H320" s="240">
        <v>43.859999999999999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141</v>
      </c>
      <c r="AU320" s="246" t="s">
        <v>85</v>
      </c>
      <c r="AV320" s="14" t="s">
        <v>85</v>
      </c>
      <c r="AW320" s="14" t="s">
        <v>36</v>
      </c>
      <c r="AX320" s="14" t="s">
        <v>83</v>
      </c>
      <c r="AY320" s="246" t="s">
        <v>131</v>
      </c>
    </row>
    <row r="321" s="14" customFormat="1">
      <c r="A321" s="14"/>
      <c r="B321" s="236"/>
      <c r="C321" s="237"/>
      <c r="D321" s="227" t="s">
        <v>141</v>
      </c>
      <c r="E321" s="237"/>
      <c r="F321" s="239" t="s">
        <v>762</v>
      </c>
      <c r="G321" s="237"/>
      <c r="H321" s="240">
        <v>44.737000000000002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141</v>
      </c>
      <c r="AU321" s="246" t="s">
        <v>85</v>
      </c>
      <c r="AV321" s="14" t="s">
        <v>85</v>
      </c>
      <c r="AW321" s="14" t="s">
        <v>4</v>
      </c>
      <c r="AX321" s="14" t="s">
        <v>83</v>
      </c>
      <c r="AY321" s="246" t="s">
        <v>131</v>
      </c>
    </row>
    <row r="322" s="2" customFormat="1" ht="49.05" customHeight="1">
      <c r="A322" s="39"/>
      <c r="B322" s="40"/>
      <c r="C322" s="206" t="s">
        <v>436</v>
      </c>
      <c r="D322" s="206" t="s">
        <v>133</v>
      </c>
      <c r="E322" s="207" t="s">
        <v>742</v>
      </c>
      <c r="F322" s="208" t="s">
        <v>743</v>
      </c>
      <c r="G322" s="209" t="s">
        <v>191</v>
      </c>
      <c r="H322" s="210">
        <v>60</v>
      </c>
      <c r="I322" s="211"/>
      <c r="J322" s="212">
        <f>ROUND(I322*H322,2)</f>
        <v>0</v>
      </c>
      <c r="K322" s="213"/>
      <c r="L322" s="45"/>
      <c r="M322" s="214" t="s">
        <v>19</v>
      </c>
      <c r="N322" s="215" t="s">
        <v>46</v>
      </c>
      <c r="O322" s="85"/>
      <c r="P322" s="216">
        <f>O322*H322</f>
        <v>0</v>
      </c>
      <c r="Q322" s="216">
        <v>0.15540000000000001</v>
      </c>
      <c r="R322" s="216">
        <f>Q322*H322</f>
        <v>9.3239999999999998</v>
      </c>
      <c r="S322" s="216">
        <v>0</v>
      </c>
      <c r="T322" s="21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8" t="s">
        <v>137</v>
      </c>
      <c r="AT322" s="218" t="s">
        <v>133</v>
      </c>
      <c r="AU322" s="218" t="s">
        <v>85</v>
      </c>
      <c r="AY322" s="18" t="s">
        <v>131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8" t="s">
        <v>83</v>
      </c>
      <c r="BK322" s="219">
        <f>ROUND(I322*H322,2)</f>
        <v>0</v>
      </c>
      <c r="BL322" s="18" t="s">
        <v>137</v>
      </c>
      <c r="BM322" s="218" t="s">
        <v>763</v>
      </c>
    </row>
    <row r="323" s="2" customFormat="1">
      <c r="A323" s="39"/>
      <c r="B323" s="40"/>
      <c r="C323" s="41"/>
      <c r="D323" s="220" t="s">
        <v>139</v>
      </c>
      <c r="E323" s="41"/>
      <c r="F323" s="221" t="s">
        <v>745</v>
      </c>
      <c r="G323" s="41"/>
      <c r="H323" s="41"/>
      <c r="I323" s="222"/>
      <c r="J323" s="41"/>
      <c r="K323" s="41"/>
      <c r="L323" s="45"/>
      <c r="M323" s="223"/>
      <c r="N323" s="224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139</v>
      </c>
      <c r="AU323" s="18" t="s">
        <v>85</v>
      </c>
    </row>
    <row r="324" s="13" customFormat="1">
      <c r="A324" s="13"/>
      <c r="B324" s="225"/>
      <c r="C324" s="226"/>
      <c r="D324" s="227" t="s">
        <v>141</v>
      </c>
      <c r="E324" s="228" t="s">
        <v>19</v>
      </c>
      <c r="F324" s="229" t="s">
        <v>764</v>
      </c>
      <c r="G324" s="226"/>
      <c r="H324" s="228" t="s">
        <v>19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141</v>
      </c>
      <c r="AU324" s="235" t="s">
        <v>85</v>
      </c>
      <c r="AV324" s="13" t="s">
        <v>83</v>
      </c>
      <c r="AW324" s="13" t="s">
        <v>36</v>
      </c>
      <c r="AX324" s="13" t="s">
        <v>75</v>
      </c>
      <c r="AY324" s="235" t="s">
        <v>131</v>
      </c>
    </row>
    <row r="325" s="14" customFormat="1">
      <c r="A325" s="14"/>
      <c r="B325" s="236"/>
      <c r="C325" s="237"/>
      <c r="D325" s="227" t="s">
        <v>141</v>
      </c>
      <c r="E325" s="238" t="s">
        <v>19</v>
      </c>
      <c r="F325" s="239" t="s">
        <v>765</v>
      </c>
      <c r="G325" s="237"/>
      <c r="H325" s="240">
        <v>60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141</v>
      </c>
      <c r="AU325" s="246" t="s">
        <v>85</v>
      </c>
      <c r="AV325" s="14" t="s">
        <v>85</v>
      </c>
      <c r="AW325" s="14" t="s">
        <v>36</v>
      </c>
      <c r="AX325" s="14" t="s">
        <v>83</v>
      </c>
      <c r="AY325" s="246" t="s">
        <v>131</v>
      </c>
    </row>
    <row r="326" s="2" customFormat="1" ht="16.5" customHeight="1">
      <c r="A326" s="39"/>
      <c r="B326" s="40"/>
      <c r="C326" s="258" t="s">
        <v>441</v>
      </c>
      <c r="D326" s="258" t="s">
        <v>278</v>
      </c>
      <c r="E326" s="259" t="s">
        <v>738</v>
      </c>
      <c r="F326" s="260" t="s">
        <v>739</v>
      </c>
      <c r="G326" s="261" t="s">
        <v>191</v>
      </c>
      <c r="H326" s="262">
        <v>61.200000000000003</v>
      </c>
      <c r="I326" s="263"/>
      <c r="J326" s="264">
        <f>ROUND(I326*H326,2)</f>
        <v>0</v>
      </c>
      <c r="K326" s="265"/>
      <c r="L326" s="266"/>
      <c r="M326" s="267" t="s">
        <v>19</v>
      </c>
      <c r="N326" s="268" t="s">
        <v>46</v>
      </c>
      <c r="O326" s="85"/>
      <c r="P326" s="216">
        <f>O326*H326</f>
        <v>0</v>
      </c>
      <c r="Q326" s="216">
        <v>0.10199999999999999</v>
      </c>
      <c r="R326" s="216">
        <f>Q326*H326</f>
        <v>6.2423999999999999</v>
      </c>
      <c r="S326" s="216">
        <v>0</v>
      </c>
      <c r="T326" s="21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8" t="s">
        <v>188</v>
      </c>
      <c r="AT326" s="218" t="s">
        <v>278</v>
      </c>
      <c r="AU326" s="218" t="s">
        <v>85</v>
      </c>
      <c r="AY326" s="18" t="s">
        <v>131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8" t="s">
        <v>83</v>
      </c>
      <c r="BK326" s="219">
        <f>ROUND(I326*H326,2)</f>
        <v>0</v>
      </c>
      <c r="BL326" s="18" t="s">
        <v>137</v>
      </c>
      <c r="BM326" s="218" t="s">
        <v>766</v>
      </c>
    </row>
    <row r="327" s="14" customFormat="1">
      <c r="A327" s="14"/>
      <c r="B327" s="236"/>
      <c r="C327" s="237"/>
      <c r="D327" s="227" t="s">
        <v>141</v>
      </c>
      <c r="E327" s="238" t="s">
        <v>19</v>
      </c>
      <c r="F327" s="239" t="s">
        <v>767</v>
      </c>
      <c r="G327" s="237"/>
      <c r="H327" s="240">
        <v>61.200000000000003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141</v>
      </c>
      <c r="AU327" s="246" t="s">
        <v>85</v>
      </c>
      <c r="AV327" s="14" t="s">
        <v>85</v>
      </c>
      <c r="AW327" s="14" t="s">
        <v>36</v>
      </c>
      <c r="AX327" s="14" t="s">
        <v>83</v>
      </c>
      <c r="AY327" s="246" t="s">
        <v>131</v>
      </c>
    </row>
    <row r="328" s="2" customFormat="1" ht="49.05" customHeight="1">
      <c r="A328" s="39"/>
      <c r="B328" s="40"/>
      <c r="C328" s="206" t="s">
        <v>448</v>
      </c>
      <c r="D328" s="206" t="s">
        <v>133</v>
      </c>
      <c r="E328" s="207" t="s">
        <v>768</v>
      </c>
      <c r="F328" s="208" t="s">
        <v>769</v>
      </c>
      <c r="G328" s="209" t="s">
        <v>191</v>
      </c>
      <c r="H328" s="210">
        <v>6.5</v>
      </c>
      <c r="I328" s="211"/>
      <c r="J328" s="212">
        <f>ROUND(I328*H328,2)</f>
        <v>0</v>
      </c>
      <c r="K328" s="213"/>
      <c r="L328" s="45"/>
      <c r="M328" s="214" t="s">
        <v>19</v>
      </c>
      <c r="N328" s="215" t="s">
        <v>46</v>
      </c>
      <c r="O328" s="85"/>
      <c r="P328" s="216">
        <f>O328*H328</f>
        <v>0</v>
      </c>
      <c r="Q328" s="216">
        <v>0.14066999999999999</v>
      </c>
      <c r="R328" s="216">
        <f>Q328*H328</f>
        <v>0.91435499999999992</v>
      </c>
      <c r="S328" s="216">
        <v>0</v>
      </c>
      <c r="T328" s="21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8" t="s">
        <v>137</v>
      </c>
      <c r="AT328" s="218" t="s">
        <v>133</v>
      </c>
      <c r="AU328" s="218" t="s">
        <v>85</v>
      </c>
      <c r="AY328" s="18" t="s">
        <v>131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8" t="s">
        <v>83</v>
      </c>
      <c r="BK328" s="219">
        <f>ROUND(I328*H328,2)</f>
        <v>0</v>
      </c>
      <c r="BL328" s="18" t="s">
        <v>137</v>
      </c>
      <c r="BM328" s="218" t="s">
        <v>770</v>
      </c>
    </row>
    <row r="329" s="2" customFormat="1">
      <c r="A329" s="39"/>
      <c r="B329" s="40"/>
      <c r="C329" s="41"/>
      <c r="D329" s="220" t="s">
        <v>139</v>
      </c>
      <c r="E329" s="41"/>
      <c r="F329" s="221" t="s">
        <v>771</v>
      </c>
      <c r="G329" s="41"/>
      <c r="H329" s="41"/>
      <c r="I329" s="222"/>
      <c r="J329" s="41"/>
      <c r="K329" s="41"/>
      <c r="L329" s="45"/>
      <c r="M329" s="223"/>
      <c r="N329" s="224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139</v>
      </c>
      <c r="AU329" s="18" t="s">
        <v>85</v>
      </c>
    </row>
    <row r="330" s="13" customFormat="1">
      <c r="A330" s="13"/>
      <c r="B330" s="225"/>
      <c r="C330" s="226"/>
      <c r="D330" s="227" t="s">
        <v>141</v>
      </c>
      <c r="E330" s="228" t="s">
        <v>19</v>
      </c>
      <c r="F330" s="229" t="s">
        <v>772</v>
      </c>
      <c r="G330" s="226"/>
      <c r="H330" s="228" t="s">
        <v>19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141</v>
      </c>
      <c r="AU330" s="235" t="s">
        <v>85</v>
      </c>
      <c r="AV330" s="13" t="s">
        <v>83</v>
      </c>
      <c r="AW330" s="13" t="s">
        <v>36</v>
      </c>
      <c r="AX330" s="13" t="s">
        <v>75</v>
      </c>
      <c r="AY330" s="235" t="s">
        <v>131</v>
      </c>
    </row>
    <row r="331" s="14" customFormat="1">
      <c r="A331" s="14"/>
      <c r="B331" s="236"/>
      <c r="C331" s="237"/>
      <c r="D331" s="227" t="s">
        <v>141</v>
      </c>
      <c r="E331" s="238" t="s">
        <v>19</v>
      </c>
      <c r="F331" s="239" t="s">
        <v>773</v>
      </c>
      <c r="G331" s="237"/>
      <c r="H331" s="240">
        <v>6.5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141</v>
      </c>
      <c r="AU331" s="246" t="s">
        <v>85</v>
      </c>
      <c r="AV331" s="14" t="s">
        <v>85</v>
      </c>
      <c r="AW331" s="14" t="s">
        <v>36</v>
      </c>
      <c r="AX331" s="14" t="s">
        <v>83</v>
      </c>
      <c r="AY331" s="246" t="s">
        <v>131</v>
      </c>
    </row>
    <row r="332" s="2" customFormat="1" ht="24.15" customHeight="1">
      <c r="A332" s="39"/>
      <c r="B332" s="40"/>
      <c r="C332" s="206" t="s">
        <v>455</v>
      </c>
      <c r="D332" s="206" t="s">
        <v>133</v>
      </c>
      <c r="E332" s="207" t="s">
        <v>774</v>
      </c>
      <c r="F332" s="208" t="s">
        <v>775</v>
      </c>
      <c r="G332" s="209" t="s">
        <v>207</v>
      </c>
      <c r="H332" s="210">
        <v>25.187000000000001</v>
      </c>
      <c r="I332" s="211"/>
      <c r="J332" s="212">
        <f>ROUND(I332*H332,2)</f>
        <v>0</v>
      </c>
      <c r="K332" s="213"/>
      <c r="L332" s="45"/>
      <c r="M332" s="214" t="s">
        <v>19</v>
      </c>
      <c r="N332" s="215" t="s">
        <v>46</v>
      </c>
      <c r="O332" s="85"/>
      <c r="P332" s="216">
        <f>O332*H332</f>
        <v>0</v>
      </c>
      <c r="Q332" s="216">
        <v>2.2563399999999998</v>
      </c>
      <c r="R332" s="216">
        <f>Q332*H332</f>
        <v>56.83043558</v>
      </c>
      <c r="S332" s="216">
        <v>0</v>
      </c>
      <c r="T332" s="21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8" t="s">
        <v>137</v>
      </c>
      <c r="AT332" s="218" t="s">
        <v>133</v>
      </c>
      <c r="AU332" s="218" t="s">
        <v>85</v>
      </c>
      <c r="AY332" s="18" t="s">
        <v>131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18" t="s">
        <v>83</v>
      </c>
      <c r="BK332" s="219">
        <f>ROUND(I332*H332,2)</f>
        <v>0</v>
      </c>
      <c r="BL332" s="18" t="s">
        <v>137</v>
      </c>
      <c r="BM332" s="218" t="s">
        <v>776</v>
      </c>
    </row>
    <row r="333" s="2" customFormat="1">
      <c r="A333" s="39"/>
      <c r="B333" s="40"/>
      <c r="C333" s="41"/>
      <c r="D333" s="220" t="s">
        <v>139</v>
      </c>
      <c r="E333" s="41"/>
      <c r="F333" s="221" t="s">
        <v>777</v>
      </c>
      <c r="G333" s="41"/>
      <c r="H333" s="41"/>
      <c r="I333" s="222"/>
      <c r="J333" s="41"/>
      <c r="K333" s="41"/>
      <c r="L333" s="45"/>
      <c r="M333" s="223"/>
      <c r="N333" s="224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139</v>
      </c>
      <c r="AU333" s="18" t="s">
        <v>85</v>
      </c>
    </row>
    <row r="334" s="13" customFormat="1">
      <c r="A334" s="13"/>
      <c r="B334" s="225"/>
      <c r="C334" s="226"/>
      <c r="D334" s="227" t="s">
        <v>141</v>
      </c>
      <c r="E334" s="228" t="s">
        <v>19</v>
      </c>
      <c r="F334" s="229" t="s">
        <v>778</v>
      </c>
      <c r="G334" s="226"/>
      <c r="H334" s="228" t="s">
        <v>19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141</v>
      </c>
      <c r="AU334" s="235" t="s">
        <v>85</v>
      </c>
      <c r="AV334" s="13" t="s">
        <v>83</v>
      </c>
      <c r="AW334" s="13" t="s">
        <v>36</v>
      </c>
      <c r="AX334" s="13" t="s">
        <v>75</v>
      </c>
      <c r="AY334" s="235" t="s">
        <v>131</v>
      </c>
    </row>
    <row r="335" s="14" customFormat="1">
      <c r="A335" s="14"/>
      <c r="B335" s="236"/>
      <c r="C335" s="237"/>
      <c r="D335" s="227" t="s">
        <v>141</v>
      </c>
      <c r="E335" s="238" t="s">
        <v>19</v>
      </c>
      <c r="F335" s="239" t="s">
        <v>779</v>
      </c>
      <c r="G335" s="237"/>
      <c r="H335" s="240">
        <v>2.5289999999999999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6" t="s">
        <v>141</v>
      </c>
      <c r="AU335" s="246" t="s">
        <v>85</v>
      </c>
      <c r="AV335" s="14" t="s">
        <v>85</v>
      </c>
      <c r="AW335" s="14" t="s">
        <v>36</v>
      </c>
      <c r="AX335" s="14" t="s">
        <v>75</v>
      </c>
      <c r="AY335" s="246" t="s">
        <v>131</v>
      </c>
    </row>
    <row r="336" s="13" customFormat="1">
      <c r="A336" s="13"/>
      <c r="B336" s="225"/>
      <c r="C336" s="226"/>
      <c r="D336" s="227" t="s">
        <v>141</v>
      </c>
      <c r="E336" s="228" t="s">
        <v>19</v>
      </c>
      <c r="F336" s="229" t="s">
        <v>780</v>
      </c>
      <c r="G336" s="226"/>
      <c r="H336" s="228" t="s">
        <v>19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141</v>
      </c>
      <c r="AU336" s="235" t="s">
        <v>85</v>
      </c>
      <c r="AV336" s="13" t="s">
        <v>83</v>
      </c>
      <c r="AW336" s="13" t="s">
        <v>36</v>
      </c>
      <c r="AX336" s="13" t="s">
        <v>75</v>
      </c>
      <c r="AY336" s="235" t="s">
        <v>131</v>
      </c>
    </row>
    <row r="337" s="14" customFormat="1">
      <c r="A337" s="14"/>
      <c r="B337" s="236"/>
      <c r="C337" s="237"/>
      <c r="D337" s="227" t="s">
        <v>141</v>
      </c>
      <c r="E337" s="238" t="s">
        <v>19</v>
      </c>
      <c r="F337" s="239" t="s">
        <v>781</v>
      </c>
      <c r="G337" s="237"/>
      <c r="H337" s="240">
        <v>9.923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141</v>
      </c>
      <c r="AU337" s="246" t="s">
        <v>85</v>
      </c>
      <c r="AV337" s="14" t="s">
        <v>85</v>
      </c>
      <c r="AW337" s="14" t="s">
        <v>36</v>
      </c>
      <c r="AX337" s="14" t="s">
        <v>75</v>
      </c>
      <c r="AY337" s="246" t="s">
        <v>131</v>
      </c>
    </row>
    <row r="338" s="14" customFormat="1">
      <c r="A338" s="14"/>
      <c r="B338" s="236"/>
      <c r="C338" s="237"/>
      <c r="D338" s="227" t="s">
        <v>141</v>
      </c>
      <c r="E338" s="238" t="s">
        <v>19</v>
      </c>
      <c r="F338" s="239" t="s">
        <v>782</v>
      </c>
      <c r="G338" s="237"/>
      <c r="H338" s="240">
        <v>12.734999999999999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141</v>
      </c>
      <c r="AU338" s="246" t="s">
        <v>85</v>
      </c>
      <c r="AV338" s="14" t="s">
        <v>85</v>
      </c>
      <c r="AW338" s="14" t="s">
        <v>36</v>
      </c>
      <c r="AX338" s="14" t="s">
        <v>75</v>
      </c>
      <c r="AY338" s="246" t="s">
        <v>131</v>
      </c>
    </row>
    <row r="339" s="15" customFormat="1">
      <c r="A339" s="15"/>
      <c r="B339" s="247"/>
      <c r="C339" s="248"/>
      <c r="D339" s="227" t="s">
        <v>141</v>
      </c>
      <c r="E339" s="249" t="s">
        <v>19</v>
      </c>
      <c r="F339" s="250" t="s">
        <v>159</v>
      </c>
      <c r="G339" s="248"/>
      <c r="H339" s="251">
        <v>25.187000000000001</v>
      </c>
      <c r="I339" s="252"/>
      <c r="J339" s="248"/>
      <c r="K339" s="248"/>
      <c r="L339" s="253"/>
      <c r="M339" s="254"/>
      <c r="N339" s="255"/>
      <c r="O339" s="255"/>
      <c r="P339" s="255"/>
      <c r="Q339" s="255"/>
      <c r="R339" s="255"/>
      <c r="S339" s="255"/>
      <c r="T339" s="256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57" t="s">
        <v>141</v>
      </c>
      <c r="AU339" s="257" t="s">
        <v>85</v>
      </c>
      <c r="AV339" s="15" t="s">
        <v>137</v>
      </c>
      <c r="AW339" s="15" t="s">
        <v>36</v>
      </c>
      <c r="AX339" s="15" t="s">
        <v>83</v>
      </c>
      <c r="AY339" s="257" t="s">
        <v>131</v>
      </c>
    </row>
    <row r="340" s="12" customFormat="1" ht="22.8" customHeight="1">
      <c r="A340" s="12"/>
      <c r="B340" s="190"/>
      <c r="C340" s="191"/>
      <c r="D340" s="192" t="s">
        <v>74</v>
      </c>
      <c r="E340" s="204" t="s">
        <v>475</v>
      </c>
      <c r="F340" s="204" t="s">
        <v>476</v>
      </c>
      <c r="G340" s="191"/>
      <c r="H340" s="191"/>
      <c r="I340" s="194"/>
      <c r="J340" s="205">
        <f>BK340</f>
        <v>0</v>
      </c>
      <c r="K340" s="191"/>
      <c r="L340" s="196"/>
      <c r="M340" s="197"/>
      <c r="N340" s="198"/>
      <c r="O340" s="198"/>
      <c r="P340" s="199">
        <f>SUM(P341:P342)</f>
        <v>0</v>
      </c>
      <c r="Q340" s="198"/>
      <c r="R340" s="199">
        <f>SUM(R341:R342)</f>
        <v>0</v>
      </c>
      <c r="S340" s="198"/>
      <c r="T340" s="200">
        <f>SUM(T341:T342)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1" t="s">
        <v>83</v>
      </c>
      <c r="AT340" s="202" t="s">
        <v>74</v>
      </c>
      <c r="AU340" s="202" t="s">
        <v>83</v>
      </c>
      <c r="AY340" s="201" t="s">
        <v>131</v>
      </c>
      <c r="BK340" s="203">
        <f>SUM(BK341:BK342)</f>
        <v>0</v>
      </c>
    </row>
    <row r="341" s="2" customFormat="1" ht="37.8" customHeight="1">
      <c r="A341" s="39"/>
      <c r="B341" s="40"/>
      <c r="C341" s="206" t="s">
        <v>462</v>
      </c>
      <c r="D341" s="206" t="s">
        <v>133</v>
      </c>
      <c r="E341" s="207" t="s">
        <v>478</v>
      </c>
      <c r="F341" s="208" t="s">
        <v>479</v>
      </c>
      <c r="G341" s="209" t="s">
        <v>254</v>
      </c>
      <c r="H341" s="210">
        <v>942.52200000000005</v>
      </c>
      <c r="I341" s="211"/>
      <c r="J341" s="212">
        <f>ROUND(I341*H341,2)</f>
        <v>0</v>
      </c>
      <c r="K341" s="213"/>
      <c r="L341" s="45"/>
      <c r="M341" s="214" t="s">
        <v>19</v>
      </c>
      <c r="N341" s="215" t="s">
        <v>46</v>
      </c>
      <c r="O341" s="85"/>
      <c r="P341" s="216">
        <f>O341*H341</f>
        <v>0</v>
      </c>
      <c r="Q341" s="216">
        <v>0</v>
      </c>
      <c r="R341" s="216">
        <f>Q341*H341</f>
        <v>0</v>
      </c>
      <c r="S341" s="216">
        <v>0</v>
      </c>
      <c r="T341" s="21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8" t="s">
        <v>137</v>
      </c>
      <c r="AT341" s="218" t="s">
        <v>133</v>
      </c>
      <c r="AU341" s="218" t="s">
        <v>85</v>
      </c>
      <c r="AY341" s="18" t="s">
        <v>131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18" t="s">
        <v>83</v>
      </c>
      <c r="BK341" s="219">
        <f>ROUND(I341*H341,2)</f>
        <v>0</v>
      </c>
      <c r="BL341" s="18" t="s">
        <v>137</v>
      </c>
      <c r="BM341" s="218" t="s">
        <v>783</v>
      </c>
    </row>
    <row r="342" s="2" customFormat="1">
      <c r="A342" s="39"/>
      <c r="B342" s="40"/>
      <c r="C342" s="41"/>
      <c r="D342" s="220" t="s">
        <v>139</v>
      </c>
      <c r="E342" s="41"/>
      <c r="F342" s="221" t="s">
        <v>481</v>
      </c>
      <c r="G342" s="41"/>
      <c r="H342" s="41"/>
      <c r="I342" s="222"/>
      <c r="J342" s="41"/>
      <c r="K342" s="41"/>
      <c r="L342" s="45"/>
      <c r="M342" s="223"/>
      <c r="N342" s="224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139</v>
      </c>
      <c r="AU342" s="18" t="s">
        <v>85</v>
      </c>
    </row>
    <row r="343" s="12" customFormat="1" ht="25.92" customHeight="1">
      <c r="A343" s="12"/>
      <c r="B343" s="190"/>
      <c r="C343" s="191"/>
      <c r="D343" s="192" t="s">
        <v>74</v>
      </c>
      <c r="E343" s="193" t="s">
        <v>784</v>
      </c>
      <c r="F343" s="193" t="s">
        <v>785</v>
      </c>
      <c r="G343" s="191"/>
      <c r="H343" s="191"/>
      <c r="I343" s="194"/>
      <c r="J343" s="195">
        <f>BK343</f>
        <v>0</v>
      </c>
      <c r="K343" s="191"/>
      <c r="L343" s="196"/>
      <c r="M343" s="197"/>
      <c r="N343" s="198"/>
      <c r="O343" s="198"/>
      <c r="P343" s="199">
        <f>P344</f>
        <v>0</v>
      </c>
      <c r="Q343" s="198"/>
      <c r="R343" s="199">
        <f>R344</f>
        <v>0.080479999999999996</v>
      </c>
      <c r="S343" s="198"/>
      <c r="T343" s="200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1" t="s">
        <v>85</v>
      </c>
      <c r="AT343" s="202" t="s">
        <v>74</v>
      </c>
      <c r="AU343" s="202" t="s">
        <v>75</v>
      </c>
      <c r="AY343" s="201" t="s">
        <v>131</v>
      </c>
      <c r="BK343" s="203">
        <f>BK344</f>
        <v>0</v>
      </c>
    </row>
    <row r="344" s="12" customFormat="1" ht="22.8" customHeight="1">
      <c r="A344" s="12"/>
      <c r="B344" s="190"/>
      <c r="C344" s="191"/>
      <c r="D344" s="192" t="s">
        <v>74</v>
      </c>
      <c r="E344" s="204" t="s">
        <v>786</v>
      </c>
      <c r="F344" s="204" t="s">
        <v>787</v>
      </c>
      <c r="G344" s="191"/>
      <c r="H344" s="191"/>
      <c r="I344" s="194"/>
      <c r="J344" s="205">
        <f>BK344</f>
        <v>0</v>
      </c>
      <c r="K344" s="191"/>
      <c r="L344" s="196"/>
      <c r="M344" s="197"/>
      <c r="N344" s="198"/>
      <c r="O344" s="198"/>
      <c r="P344" s="199">
        <f>SUM(P345:P349)</f>
        <v>0</v>
      </c>
      <c r="Q344" s="198"/>
      <c r="R344" s="199">
        <f>SUM(R345:R349)</f>
        <v>0.080479999999999996</v>
      </c>
      <c r="S344" s="198"/>
      <c r="T344" s="200">
        <f>SUM(T345:T349)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1" t="s">
        <v>85</v>
      </c>
      <c r="AT344" s="202" t="s">
        <v>74</v>
      </c>
      <c r="AU344" s="202" t="s">
        <v>83</v>
      </c>
      <c r="AY344" s="201" t="s">
        <v>131</v>
      </c>
      <c r="BK344" s="203">
        <f>SUM(BK345:BK349)</f>
        <v>0</v>
      </c>
    </row>
    <row r="345" s="2" customFormat="1" ht="33" customHeight="1">
      <c r="A345" s="39"/>
      <c r="B345" s="40"/>
      <c r="C345" s="206" t="s">
        <v>468</v>
      </c>
      <c r="D345" s="206" t="s">
        <v>133</v>
      </c>
      <c r="E345" s="207" t="s">
        <v>788</v>
      </c>
      <c r="F345" s="208" t="s">
        <v>789</v>
      </c>
      <c r="G345" s="209" t="s">
        <v>191</v>
      </c>
      <c r="H345" s="210">
        <v>8</v>
      </c>
      <c r="I345" s="211"/>
      <c r="J345" s="212">
        <f>ROUND(I345*H345,2)</f>
        <v>0</v>
      </c>
      <c r="K345" s="213"/>
      <c r="L345" s="45"/>
      <c r="M345" s="214" t="s">
        <v>19</v>
      </c>
      <c r="N345" s="215" t="s">
        <v>46</v>
      </c>
      <c r="O345" s="85"/>
      <c r="P345" s="216">
        <f>O345*H345</f>
        <v>0</v>
      </c>
      <c r="Q345" s="216">
        <v>6.0000000000000002E-05</v>
      </c>
      <c r="R345" s="216">
        <f>Q345*H345</f>
        <v>0.00048000000000000001</v>
      </c>
      <c r="S345" s="216">
        <v>0</v>
      </c>
      <c r="T345" s="21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8" t="s">
        <v>251</v>
      </c>
      <c r="AT345" s="218" t="s">
        <v>133</v>
      </c>
      <c r="AU345" s="218" t="s">
        <v>85</v>
      </c>
      <c r="AY345" s="18" t="s">
        <v>131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8" t="s">
        <v>83</v>
      </c>
      <c r="BK345" s="219">
        <f>ROUND(I345*H345,2)</f>
        <v>0</v>
      </c>
      <c r="BL345" s="18" t="s">
        <v>251</v>
      </c>
      <c r="BM345" s="218" t="s">
        <v>790</v>
      </c>
    </row>
    <row r="346" s="2" customFormat="1">
      <c r="A346" s="39"/>
      <c r="B346" s="40"/>
      <c r="C346" s="41"/>
      <c r="D346" s="220" t="s">
        <v>139</v>
      </c>
      <c r="E346" s="41"/>
      <c r="F346" s="221" t="s">
        <v>791</v>
      </c>
      <c r="G346" s="41"/>
      <c r="H346" s="41"/>
      <c r="I346" s="222"/>
      <c r="J346" s="41"/>
      <c r="K346" s="41"/>
      <c r="L346" s="45"/>
      <c r="M346" s="223"/>
      <c r="N346" s="224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139</v>
      </c>
      <c r="AU346" s="18" t="s">
        <v>85</v>
      </c>
    </row>
    <row r="347" s="2" customFormat="1" ht="24.15" customHeight="1">
      <c r="A347" s="39"/>
      <c r="B347" s="40"/>
      <c r="C347" s="258" t="s">
        <v>477</v>
      </c>
      <c r="D347" s="258" t="s">
        <v>278</v>
      </c>
      <c r="E347" s="259" t="s">
        <v>792</v>
      </c>
      <c r="F347" s="260" t="s">
        <v>793</v>
      </c>
      <c r="G347" s="261" t="s">
        <v>191</v>
      </c>
      <c r="H347" s="262">
        <v>8</v>
      </c>
      <c r="I347" s="263"/>
      <c r="J347" s="264">
        <f>ROUND(I347*H347,2)</f>
        <v>0</v>
      </c>
      <c r="K347" s="265"/>
      <c r="L347" s="266"/>
      <c r="M347" s="267" t="s">
        <v>19</v>
      </c>
      <c r="N347" s="268" t="s">
        <v>46</v>
      </c>
      <c r="O347" s="85"/>
      <c r="P347" s="216">
        <f>O347*H347</f>
        <v>0</v>
      </c>
      <c r="Q347" s="216">
        <v>0.01</v>
      </c>
      <c r="R347" s="216">
        <f>Q347*H347</f>
        <v>0.080000000000000002</v>
      </c>
      <c r="S347" s="216">
        <v>0</v>
      </c>
      <c r="T347" s="21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8" t="s">
        <v>338</v>
      </c>
      <c r="AT347" s="218" t="s">
        <v>278</v>
      </c>
      <c r="AU347" s="218" t="s">
        <v>85</v>
      </c>
      <c r="AY347" s="18" t="s">
        <v>131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8" t="s">
        <v>83</v>
      </c>
      <c r="BK347" s="219">
        <f>ROUND(I347*H347,2)</f>
        <v>0</v>
      </c>
      <c r="BL347" s="18" t="s">
        <v>251</v>
      </c>
      <c r="BM347" s="218" t="s">
        <v>794</v>
      </c>
    </row>
    <row r="348" s="2" customFormat="1" ht="44.25" customHeight="1">
      <c r="A348" s="39"/>
      <c r="B348" s="40"/>
      <c r="C348" s="206" t="s">
        <v>485</v>
      </c>
      <c r="D348" s="206" t="s">
        <v>133</v>
      </c>
      <c r="E348" s="207" t="s">
        <v>795</v>
      </c>
      <c r="F348" s="208" t="s">
        <v>796</v>
      </c>
      <c r="G348" s="209" t="s">
        <v>797</v>
      </c>
      <c r="H348" s="284"/>
      <c r="I348" s="211"/>
      <c r="J348" s="212">
        <f>ROUND(I348*H348,2)</f>
        <v>0</v>
      </c>
      <c r="K348" s="213"/>
      <c r="L348" s="45"/>
      <c r="M348" s="214" t="s">
        <v>19</v>
      </c>
      <c r="N348" s="215" t="s">
        <v>46</v>
      </c>
      <c r="O348" s="85"/>
      <c r="P348" s="216">
        <f>O348*H348</f>
        <v>0</v>
      </c>
      <c r="Q348" s="216">
        <v>0</v>
      </c>
      <c r="R348" s="216">
        <f>Q348*H348</f>
        <v>0</v>
      </c>
      <c r="S348" s="216">
        <v>0</v>
      </c>
      <c r="T348" s="21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8" t="s">
        <v>251</v>
      </c>
      <c r="AT348" s="218" t="s">
        <v>133</v>
      </c>
      <c r="AU348" s="218" t="s">
        <v>85</v>
      </c>
      <c r="AY348" s="18" t="s">
        <v>131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18" t="s">
        <v>83</v>
      </c>
      <c r="BK348" s="219">
        <f>ROUND(I348*H348,2)</f>
        <v>0</v>
      </c>
      <c r="BL348" s="18" t="s">
        <v>251</v>
      </c>
      <c r="BM348" s="218" t="s">
        <v>798</v>
      </c>
    </row>
    <row r="349" s="2" customFormat="1">
      <c r="A349" s="39"/>
      <c r="B349" s="40"/>
      <c r="C349" s="41"/>
      <c r="D349" s="220" t="s">
        <v>139</v>
      </c>
      <c r="E349" s="41"/>
      <c r="F349" s="221" t="s">
        <v>799</v>
      </c>
      <c r="G349" s="41"/>
      <c r="H349" s="41"/>
      <c r="I349" s="222"/>
      <c r="J349" s="41"/>
      <c r="K349" s="41"/>
      <c r="L349" s="45"/>
      <c r="M349" s="285"/>
      <c r="N349" s="286"/>
      <c r="O349" s="287"/>
      <c r="P349" s="287"/>
      <c r="Q349" s="287"/>
      <c r="R349" s="287"/>
      <c r="S349" s="287"/>
      <c r="T349" s="288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139</v>
      </c>
      <c r="AU349" s="18" t="s">
        <v>85</v>
      </c>
    </row>
    <row r="350" s="2" customFormat="1" ht="6.96" customHeight="1">
      <c r="A350" s="39"/>
      <c r="B350" s="60"/>
      <c r="C350" s="61"/>
      <c r="D350" s="61"/>
      <c r="E350" s="61"/>
      <c r="F350" s="61"/>
      <c r="G350" s="61"/>
      <c r="H350" s="61"/>
      <c r="I350" s="61"/>
      <c r="J350" s="61"/>
      <c r="K350" s="61"/>
      <c r="L350" s="45"/>
      <c r="M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</row>
  </sheetData>
  <sheetProtection sheet="1" autoFilter="0" formatColumns="0" formatRows="0" objects="1" scenarios="1" spinCount="100000" saltValue="8caCsuTpmVviw4OLyUPuodS9n5+D4eJmUWm+XG4zVCi1XFdjkO9QT0a5uxwINTteW0a2LHxN2SxICgpB6zP8rQ==" hashValue="wQU7ETNCw1a1crneD3137WXggiv+n2J2li0xKuquwaE0LIfbGdFzTeGoKIAkHUaIPYgMsvbumZ+CdCr8x6WRMQ==" algorithmName="SHA-512" password="C68C"/>
  <autoFilter ref="C87:K34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22251102"/>
    <hyperlink ref="F105" r:id="rId2" display="https://podminky.urs.cz/item/CS_URS_2024_01/162751117"/>
    <hyperlink ref="F109" r:id="rId3" display="https://podminky.urs.cz/item/CS_URS_2024_01/171201231"/>
    <hyperlink ref="F112" r:id="rId4" display="https://podminky.urs.cz/item/CS_URS_2024_01/171251201"/>
    <hyperlink ref="F114" r:id="rId5" display="https://podminky.urs.cz/item/CS_URS_2024_01/181951112"/>
    <hyperlink ref="F131" r:id="rId6" display="https://podminky.urs.cz/item/CS_URS_2023_01/043134000"/>
    <hyperlink ref="F133" r:id="rId7" display="https://podminky.urs.cz/item/CS_URS_2024_01/171151112"/>
    <hyperlink ref="F148" r:id="rId8" display="https://podminky.urs.cz/item/CS_URS_2024_01/213141111"/>
    <hyperlink ref="F166" r:id="rId9" display="https://podminky.urs.cz/item/CS_URS_2024_01/327323127"/>
    <hyperlink ref="F169" r:id="rId10" display="https://podminky.urs.cz/item/CS_URS_2024_01/327351211"/>
    <hyperlink ref="F173" r:id="rId11" display="https://podminky.urs.cz/item/CS_URS_2024_01/327351221"/>
    <hyperlink ref="F175" r:id="rId12" display="https://podminky.urs.cz/item/CS_URS_2024_01/327361006"/>
    <hyperlink ref="F179" r:id="rId13" display="https://podminky.urs.cz/item/CS_URS_2024_01/564762111"/>
    <hyperlink ref="F183" r:id="rId14" display="https://podminky.urs.cz/item/CS_URS_2024_01/564851011"/>
    <hyperlink ref="F194" r:id="rId15" display="https://podminky.urs.cz/item/CS_URS_2024_01/564861111"/>
    <hyperlink ref="F207" r:id="rId16" display="https://podminky.urs.cz/item/CS_URS_2024_01/596211110"/>
    <hyperlink ref="F221" r:id="rId17" display="https://podminky.urs.cz/item/CS_URS_2024_01/596211114"/>
    <hyperlink ref="F223" r:id="rId18" display="https://podminky.urs.cz/item/CS_URS_2024_01/596212211"/>
    <hyperlink ref="F231" r:id="rId19" display="https://podminky.urs.cz/item/CS_URS_2024_01/596212214"/>
    <hyperlink ref="F233" r:id="rId20" display="https://podminky.urs.cz/item/CS_URS_2024_01/596412212"/>
    <hyperlink ref="F245" r:id="rId21" display="https://podminky.urs.cz/item/CS_URS_2024_01/914511111"/>
    <hyperlink ref="F249" r:id="rId22" display="https://podminky.urs.cz/item/CS_URS_2024_01/914111111"/>
    <hyperlink ref="F263" r:id="rId23" display="https://podminky.urs.cz/item/CS_URS_2024_01/914511111"/>
    <hyperlink ref="F266" r:id="rId24" display="https://podminky.urs.cz/item/CS_URS_2024_01/914511112"/>
    <hyperlink ref="F274" r:id="rId25" display="https://podminky.urs.cz/item/CS_URS_2024_01/915211122_A"/>
    <hyperlink ref="F277" r:id="rId26" display="https://podminky.urs.cz/item/CS_URS_2024_01/915231112_A"/>
    <hyperlink ref="F281" r:id="rId27" display="https://podminky.urs.cz/item/CS_URS_2024_01/915231112"/>
    <hyperlink ref="F285" r:id="rId28" display="https://podminky.urs.cz/item/CS_URS_2024_01/916111113"/>
    <hyperlink ref="F290" r:id="rId29" display="https://podminky.urs.cz/item/CS_URS_2024_01/916111123"/>
    <hyperlink ref="F297" r:id="rId30" display="https://podminky.urs.cz/item/CS_URS_2024_01/916131113"/>
    <hyperlink ref="F306" r:id="rId31" display="https://podminky.urs.cz/item/CS_URS_2024_01/916131213"/>
    <hyperlink ref="F313" r:id="rId32" display="https://podminky.urs.cz/item/CS_URS_2024_01/916231213"/>
    <hyperlink ref="F323" r:id="rId33" display="https://podminky.urs.cz/item/CS_URS_2024_01/916131213"/>
    <hyperlink ref="F329" r:id="rId34" display="https://podminky.urs.cz/item/CS_URS_2024_01/916241213"/>
    <hyperlink ref="F333" r:id="rId35" display="https://podminky.urs.cz/item/CS_URS_2024_01/916991121"/>
    <hyperlink ref="F342" r:id="rId36" display="https://podminky.urs.cz/item/CS_URS_2024_01/998223011"/>
    <hyperlink ref="F346" r:id="rId37" display="https://podminky.urs.cz/item/CS_URS_2024_01/767161111"/>
    <hyperlink ref="F349" r:id="rId38" display="https://podminky.urs.cz/item/CS_URS_2024_01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hidden="1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Parkovací plochy na ulici Školní v Kopřivnici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30" customHeight="1">
      <c r="A9" s="39"/>
      <c r="B9" s="45"/>
      <c r="C9" s="39"/>
      <c r="D9" s="39"/>
      <c r="E9" s="136" t="s">
        <v>800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28</v>
      </c>
      <c r="J15" s="137" t="s">
        <v>29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28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ROUND((SUM(BE87:BE211)),  2)</f>
        <v>0</v>
      </c>
      <c r="G33" s="39"/>
      <c r="H33" s="39"/>
      <c r="I33" s="149">
        <v>0.20999999999999999</v>
      </c>
      <c r="J33" s="148">
        <f>ROUND(((SUM(BE87:BE211))*I33),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47</v>
      </c>
      <c r="F34" s="148">
        <f>ROUND((SUM(BF87:BF211)),  2)</f>
        <v>0</v>
      </c>
      <c r="G34" s="39"/>
      <c r="H34" s="39"/>
      <c r="I34" s="149">
        <v>0.14999999999999999</v>
      </c>
      <c r="J34" s="148">
        <f>ROUND(((SUM(BF87:BF211))*I34),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ROUND((SUM(BG87:BG211)),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ROUND((SUM(BH87:BH211)),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ROUND((SUM(BI87:BI211)),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Parkovací plochy na ulici Školní v Kopřivnici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41"/>
      <c r="D50" s="41"/>
      <c r="E50" s="70" t="str">
        <f>E9</f>
        <v>SO03_N - Odvodnění zpevněných ploch (kanalizace) - nezpůsobilé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Kopřivnice</v>
      </c>
      <c r="G52" s="41"/>
      <c r="H52" s="41"/>
      <c r="I52" s="33" t="s">
        <v>23</v>
      </c>
      <c r="J52" s="73" t="str">
        <f>IF(J12="","",J12)</f>
        <v>6. 2. 2024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Kopřivnice</v>
      </c>
      <c r="G54" s="41"/>
      <c r="H54" s="41"/>
      <c r="I54" s="33" t="s">
        <v>32</v>
      </c>
      <c r="J54" s="37" t="str">
        <f>E21</f>
        <v>AWT Rekultivace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Lenka Kropáčová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500</v>
      </c>
      <c r="E62" s="175"/>
      <c r="F62" s="175"/>
      <c r="G62" s="175"/>
      <c r="H62" s="175"/>
      <c r="I62" s="175"/>
      <c r="J62" s="176">
        <f>J124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801</v>
      </c>
      <c r="E63" s="175"/>
      <c r="F63" s="175"/>
      <c r="G63" s="175"/>
      <c r="H63" s="175"/>
      <c r="I63" s="175"/>
      <c r="J63" s="176">
        <f>J146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502</v>
      </c>
      <c r="E64" s="175"/>
      <c r="F64" s="175"/>
      <c r="G64" s="175"/>
      <c r="H64" s="175"/>
      <c r="I64" s="175"/>
      <c r="J64" s="176">
        <f>J160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802</v>
      </c>
      <c r="E65" s="175"/>
      <c r="F65" s="175"/>
      <c r="G65" s="175"/>
      <c r="H65" s="175"/>
      <c r="I65" s="175"/>
      <c r="J65" s="176">
        <f>J165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111</v>
      </c>
      <c r="E66" s="175"/>
      <c r="F66" s="175"/>
      <c r="G66" s="175"/>
      <c r="H66" s="175"/>
      <c r="I66" s="175"/>
      <c r="J66" s="176">
        <f>J192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113</v>
      </c>
      <c r="E67" s="175"/>
      <c r="F67" s="175"/>
      <c r="G67" s="175"/>
      <c r="H67" s="175"/>
      <c r="I67" s="175"/>
      <c r="J67" s="176">
        <f>J209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Parkovací plochy na ulici Školní v Kopřivnici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102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30" customHeight="1">
      <c r="A79" s="39"/>
      <c r="B79" s="40"/>
      <c r="C79" s="41"/>
      <c r="D79" s="41"/>
      <c r="E79" s="70" t="str">
        <f>E9</f>
        <v>SO03_N - Odvodnění zpevněných ploch (kanalizace) - nezpůsobilé náklady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Město Kopřivnice</v>
      </c>
      <c r="G81" s="41"/>
      <c r="H81" s="41"/>
      <c r="I81" s="33" t="s">
        <v>23</v>
      </c>
      <c r="J81" s="73" t="str">
        <f>IF(J12="","",J12)</f>
        <v>6. 2. 2024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Kopřivnice</v>
      </c>
      <c r="G83" s="41"/>
      <c r="H83" s="41"/>
      <c r="I83" s="33" t="s">
        <v>32</v>
      </c>
      <c r="J83" s="37" t="str">
        <f>E21</f>
        <v>AWT Rekultivace a.s.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37</v>
      </c>
      <c r="J84" s="37" t="str">
        <f>E24</f>
        <v>Ing. Lenka Kropáčová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117</v>
      </c>
      <c r="D86" s="181" t="s">
        <v>60</v>
      </c>
      <c r="E86" s="181" t="s">
        <v>56</v>
      </c>
      <c r="F86" s="181" t="s">
        <v>57</v>
      </c>
      <c r="G86" s="181" t="s">
        <v>118</v>
      </c>
      <c r="H86" s="181" t="s">
        <v>119</v>
      </c>
      <c r="I86" s="181" t="s">
        <v>120</v>
      </c>
      <c r="J86" s="182" t="s">
        <v>106</v>
      </c>
      <c r="K86" s="183" t="s">
        <v>121</v>
      </c>
      <c r="L86" s="184"/>
      <c r="M86" s="93" t="s">
        <v>19</v>
      </c>
      <c r="N86" s="94" t="s">
        <v>45</v>
      </c>
      <c r="O86" s="94" t="s">
        <v>122</v>
      </c>
      <c r="P86" s="94" t="s">
        <v>123</v>
      </c>
      <c r="Q86" s="94" t="s">
        <v>124</v>
      </c>
      <c r="R86" s="94" t="s">
        <v>125</v>
      </c>
      <c r="S86" s="94" t="s">
        <v>126</v>
      </c>
      <c r="T86" s="95" t="s">
        <v>127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128</v>
      </c>
      <c r="D87" s="41"/>
      <c r="E87" s="41"/>
      <c r="F87" s="41"/>
      <c r="G87" s="41"/>
      <c r="H87" s="41"/>
      <c r="I87" s="41"/>
      <c r="J87" s="185">
        <f>BK87</f>
        <v>0</v>
      </c>
      <c r="K87" s="41"/>
      <c r="L87" s="45"/>
      <c r="M87" s="96"/>
      <c r="N87" s="186"/>
      <c r="O87" s="97"/>
      <c r="P87" s="187">
        <f>P88</f>
        <v>0</v>
      </c>
      <c r="Q87" s="97"/>
      <c r="R87" s="187">
        <f>R88</f>
        <v>651.32951557000001</v>
      </c>
      <c r="S87" s="97"/>
      <c r="T87" s="188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74</v>
      </c>
      <c r="AU87" s="18" t="s">
        <v>107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74</v>
      </c>
      <c r="E88" s="193" t="s">
        <v>129</v>
      </c>
      <c r="F88" s="193" t="s">
        <v>130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P89+P124+P146+P160+P165+P192+P209</f>
        <v>0</v>
      </c>
      <c r="Q88" s="198"/>
      <c r="R88" s="199">
        <f>R89+R124+R146+R160+R165+R192+R209</f>
        <v>651.32951557000001</v>
      </c>
      <c r="S88" s="198"/>
      <c r="T88" s="200">
        <f>T89+T124+T146+T160+T165+T192+T209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83</v>
      </c>
      <c r="AT88" s="202" t="s">
        <v>74</v>
      </c>
      <c r="AU88" s="202" t="s">
        <v>75</v>
      </c>
      <c r="AY88" s="201" t="s">
        <v>131</v>
      </c>
      <c r="BK88" s="203">
        <f>BK89+BK124+BK146+BK160+BK165+BK192+BK209</f>
        <v>0</v>
      </c>
    </row>
    <row r="89" s="12" customFormat="1" ht="22.8" customHeight="1">
      <c r="A89" s="12"/>
      <c r="B89" s="190"/>
      <c r="C89" s="191"/>
      <c r="D89" s="192" t="s">
        <v>74</v>
      </c>
      <c r="E89" s="204" t="s">
        <v>83</v>
      </c>
      <c r="F89" s="204" t="s">
        <v>132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SUM(P90:P123)</f>
        <v>0</v>
      </c>
      <c r="Q89" s="198"/>
      <c r="R89" s="199">
        <f>SUM(R90:R123)</f>
        <v>369.74599999999998</v>
      </c>
      <c r="S89" s="198"/>
      <c r="T89" s="200">
        <f>SUM(T90:T123)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83</v>
      </c>
      <c r="AT89" s="202" t="s">
        <v>74</v>
      </c>
      <c r="AU89" s="202" t="s">
        <v>83</v>
      </c>
      <c r="AY89" s="201" t="s">
        <v>131</v>
      </c>
      <c r="BK89" s="203">
        <f>SUM(BK90:BK123)</f>
        <v>0</v>
      </c>
    </row>
    <row r="90" s="2" customFormat="1" ht="66.75" customHeight="1">
      <c r="A90" s="39"/>
      <c r="B90" s="40"/>
      <c r="C90" s="206" t="s">
        <v>83</v>
      </c>
      <c r="D90" s="206" t="s">
        <v>133</v>
      </c>
      <c r="E90" s="207" t="s">
        <v>271</v>
      </c>
      <c r="F90" s="208" t="s">
        <v>272</v>
      </c>
      <c r="G90" s="209" t="s">
        <v>207</v>
      </c>
      <c r="H90" s="210">
        <v>48.329999999999998</v>
      </c>
      <c r="I90" s="211"/>
      <c r="J90" s="212">
        <f>ROUND(I90*H90,2)</f>
        <v>0</v>
      </c>
      <c r="K90" s="213"/>
      <c r="L90" s="45"/>
      <c r="M90" s="214" t="s">
        <v>19</v>
      </c>
      <c r="N90" s="215" t="s">
        <v>46</v>
      </c>
      <c r="O90" s="85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8" t="s">
        <v>137</v>
      </c>
      <c r="AT90" s="218" t="s">
        <v>133</v>
      </c>
      <c r="AU90" s="218" t="s">
        <v>85</v>
      </c>
      <c r="AY90" s="18" t="s">
        <v>131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83</v>
      </c>
      <c r="BK90" s="219">
        <f>ROUND(I90*H90,2)</f>
        <v>0</v>
      </c>
      <c r="BL90" s="18" t="s">
        <v>137</v>
      </c>
      <c r="BM90" s="218" t="s">
        <v>803</v>
      </c>
    </row>
    <row r="91" s="2" customFormat="1">
      <c r="A91" s="39"/>
      <c r="B91" s="40"/>
      <c r="C91" s="41"/>
      <c r="D91" s="220" t="s">
        <v>139</v>
      </c>
      <c r="E91" s="41"/>
      <c r="F91" s="221" t="s">
        <v>274</v>
      </c>
      <c r="G91" s="41"/>
      <c r="H91" s="41"/>
      <c r="I91" s="222"/>
      <c r="J91" s="41"/>
      <c r="K91" s="41"/>
      <c r="L91" s="45"/>
      <c r="M91" s="223"/>
      <c r="N91" s="22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139</v>
      </c>
      <c r="AU91" s="18" t="s">
        <v>85</v>
      </c>
    </row>
    <row r="92" s="14" customFormat="1">
      <c r="A92" s="14"/>
      <c r="B92" s="236"/>
      <c r="C92" s="237"/>
      <c r="D92" s="227" t="s">
        <v>141</v>
      </c>
      <c r="E92" s="238" t="s">
        <v>19</v>
      </c>
      <c r="F92" s="239" t="s">
        <v>804</v>
      </c>
      <c r="G92" s="237"/>
      <c r="H92" s="240">
        <v>48.329999999999998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141</v>
      </c>
      <c r="AU92" s="246" t="s">
        <v>85</v>
      </c>
      <c r="AV92" s="14" t="s">
        <v>85</v>
      </c>
      <c r="AW92" s="14" t="s">
        <v>36</v>
      </c>
      <c r="AX92" s="14" t="s">
        <v>83</v>
      </c>
      <c r="AY92" s="246" t="s">
        <v>131</v>
      </c>
    </row>
    <row r="93" s="2" customFormat="1" ht="16.5" customHeight="1">
      <c r="A93" s="39"/>
      <c r="B93" s="40"/>
      <c r="C93" s="258" t="s">
        <v>85</v>
      </c>
      <c r="D93" s="258" t="s">
        <v>278</v>
      </c>
      <c r="E93" s="259" t="s">
        <v>805</v>
      </c>
      <c r="F93" s="260" t="s">
        <v>806</v>
      </c>
      <c r="G93" s="261" t="s">
        <v>254</v>
      </c>
      <c r="H93" s="262">
        <v>96.659999999999997</v>
      </c>
      <c r="I93" s="263"/>
      <c r="J93" s="264">
        <f>ROUND(I93*H93,2)</f>
        <v>0</v>
      </c>
      <c r="K93" s="265"/>
      <c r="L93" s="266"/>
      <c r="M93" s="267" t="s">
        <v>19</v>
      </c>
      <c r="N93" s="268" t="s">
        <v>46</v>
      </c>
      <c r="O93" s="85"/>
      <c r="P93" s="216">
        <f>O93*H93</f>
        <v>0</v>
      </c>
      <c r="Q93" s="216">
        <v>1</v>
      </c>
      <c r="R93" s="216">
        <f>Q93*H93</f>
        <v>96.659999999999997</v>
      </c>
      <c r="S93" s="216">
        <v>0</v>
      </c>
      <c r="T93" s="21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8" t="s">
        <v>188</v>
      </c>
      <c r="AT93" s="218" t="s">
        <v>278</v>
      </c>
      <c r="AU93" s="218" t="s">
        <v>85</v>
      </c>
      <c r="AY93" s="18" t="s">
        <v>131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8" t="s">
        <v>83</v>
      </c>
      <c r="BK93" s="219">
        <f>ROUND(I93*H93,2)</f>
        <v>0</v>
      </c>
      <c r="BL93" s="18" t="s">
        <v>137</v>
      </c>
      <c r="BM93" s="218" t="s">
        <v>807</v>
      </c>
    </row>
    <row r="94" s="14" customFormat="1">
      <c r="A94" s="14"/>
      <c r="B94" s="236"/>
      <c r="C94" s="237"/>
      <c r="D94" s="227" t="s">
        <v>141</v>
      </c>
      <c r="E94" s="238" t="s">
        <v>19</v>
      </c>
      <c r="F94" s="239" t="s">
        <v>808</v>
      </c>
      <c r="G94" s="237"/>
      <c r="H94" s="240">
        <v>96.659999999999997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141</v>
      </c>
      <c r="AU94" s="246" t="s">
        <v>85</v>
      </c>
      <c r="AV94" s="14" t="s">
        <v>85</v>
      </c>
      <c r="AW94" s="14" t="s">
        <v>36</v>
      </c>
      <c r="AX94" s="14" t="s">
        <v>83</v>
      </c>
      <c r="AY94" s="246" t="s">
        <v>131</v>
      </c>
    </row>
    <row r="95" s="2" customFormat="1" ht="44.25" customHeight="1">
      <c r="A95" s="39"/>
      <c r="B95" s="40"/>
      <c r="C95" s="206" t="s">
        <v>150</v>
      </c>
      <c r="D95" s="206" t="s">
        <v>133</v>
      </c>
      <c r="E95" s="207" t="s">
        <v>809</v>
      </c>
      <c r="F95" s="208" t="s">
        <v>810</v>
      </c>
      <c r="G95" s="209" t="s">
        <v>207</v>
      </c>
      <c r="H95" s="210">
        <v>152.84100000000001</v>
      </c>
      <c r="I95" s="211"/>
      <c r="J95" s="212">
        <f>ROUND(I95*H95,2)</f>
        <v>0</v>
      </c>
      <c r="K95" s="213"/>
      <c r="L95" s="45"/>
      <c r="M95" s="214" t="s">
        <v>19</v>
      </c>
      <c r="N95" s="215" t="s">
        <v>46</v>
      </c>
      <c r="O95" s="85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8" t="s">
        <v>137</v>
      </c>
      <c r="AT95" s="218" t="s">
        <v>133</v>
      </c>
      <c r="AU95" s="218" t="s">
        <v>85</v>
      </c>
      <c r="AY95" s="18" t="s">
        <v>131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8" t="s">
        <v>83</v>
      </c>
      <c r="BK95" s="219">
        <f>ROUND(I95*H95,2)</f>
        <v>0</v>
      </c>
      <c r="BL95" s="18" t="s">
        <v>137</v>
      </c>
      <c r="BM95" s="218" t="s">
        <v>811</v>
      </c>
    </row>
    <row r="96" s="2" customFormat="1">
      <c r="A96" s="39"/>
      <c r="B96" s="40"/>
      <c r="C96" s="41"/>
      <c r="D96" s="220" t="s">
        <v>139</v>
      </c>
      <c r="E96" s="41"/>
      <c r="F96" s="221" t="s">
        <v>812</v>
      </c>
      <c r="G96" s="41"/>
      <c r="H96" s="41"/>
      <c r="I96" s="222"/>
      <c r="J96" s="41"/>
      <c r="K96" s="41"/>
      <c r="L96" s="45"/>
      <c r="M96" s="223"/>
      <c r="N96" s="22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139</v>
      </c>
      <c r="AU96" s="18" t="s">
        <v>85</v>
      </c>
    </row>
    <row r="97" s="13" customFormat="1">
      <c r="A97" s="13"/>
      <c r="B97" s="225"/>
      <c r="C97" s="226"/>
      <c r="D97" s="227" t="s">
        <v>141</v>
      </c>
      <c r="E97" s="228" t="s">
        <v>19</v>
      </c>
      <c r="F97" s="229" t="s">
        <v>813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141</v>
      </c>
      <c r="AU97" s="235" t="s">
        <v>85</v>
      </c>
      <c r="AV97" s="13" t="s">
        <v>83</v>
      </c>
      <c r="AW97" s="13" t="s">
        <v>36</v>
      </c>
      <c r="AX97" s="13" t="s">
        <v>75</v>
      </c>
      <c r="AY97" s="235" t="s">
        <v>131</v>
      </c>
    </row>
    <row r="98" s="14" customFormat="1">
      <c r="A98" s="14"/>
      <c r="B98" s="236"/>
      <c r="C98" s="237"/>
      <c r="D98" s="227" t="s">
        <v>141</v>
      </c>
      <c r="E98" s="238" t="s">
        <v>19</v>
      </c>
      <c r="F98" s="239" t="s">
        <v>814</v>
      </c>
      <c r="G98" s="237"/>
      <c r="H98" s="240">
        <v>161.09999999999999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141</v>
      </c>
      <c r="AU98" s="246" t="s">
        <v>85</v>
      </c>
      <c r="AV98" s="14" t="s">
        <v>85</v>
      </c>
      <c r="AW98" s="14" t="s">
        <v>36</v>
      </c>
      <c r="AX98" s="14" t="s">
        <v>75</v>
      </c>
      <c r="AY98" s="246" t="s">
        <v>131</v>
      </c>
    </row>
    <row r="99" s="14" customFormat="1">
      <c r="A99" s="14"/>
      <c r="B99" s="236"/>
      <c r="C99" s="237"/>
      <c r="D99" s="227" t="s">
        <v>141</v>
      </c>
      <c r="E99" s="238" t="s">
        <v>19</v>
      </c>
      <c r="F99" s="239" t="s">
        <v>815</v>
      </c>
      <c r="G99" s="237"/>
      <c r="H99" s="240">
        <v>70.875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141</v>
      </c>
      <c r="AU99" s="246" t="s">
        <v>85</v>
      </c>
      <c r="AV99" s="14" t="s">
        <v>85</v>
      </c>
      <c r="AW99" s="14" t="s">
        <v>36</v>
      </c>
      <c r="AX99" s="14" t="s">
        <v>75</v>
      </c>
      <c r="AY99" s="246" t="s">
        <v>131</v>
      </c>
    </row>
    <row r="100" s="13" customFormat="1">
      <c r="A100" s="13"/>
      <c r="B100" s="225"/>
      <c r="C100" s="226"/>
      <c r="D100" s="227" t="s">
        <v>141</v>
      </c>
      <c r="E100" s="228" t="s">
        <v>19</v>
      </c>
      <c r="F100" s="229" t="s">
        <v>816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141</v>
      </c>
      <c r="AU100" s="235" t="s">
        <v>85</v>
      </c>
      <c r="AV100" s="13" t="s">
        <v>83</v>
      </c>
      <c r="AW100" s="13" t="s">
        <v>36</v>
      </c>
      <c r="AX100" s="13" t="s">
        <v>75</v>
      </c>
      <c r="AY100" s="235" t="s">
        <v>131</v>
      </c>
    </row>
    <row r="101" s="14" customFormat="1">
      <c r="A101" s="14"/>
      <c r="B101" s="236"/>
      <c r="C101" s="237"/>
      <c r="D101" s="227" t="s">
        <v>141</v>
      </c>
      <c r="E101" s="238" t="s">
        <v>19</v>
      </c>
      <c r="F101" s="239" t="s">
        <v>817</v>
      </c>
      <c r="G101" s="237"/>
      <c r="H101" s="240">
        <v>-59.07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141</v>
      </c>
      <c r="AU101" s="246" t="s">
        <v>85</v>
      </c>
      <c r="AV101" s="14" t="s">
        <v>85</v>
      </c>
      <c r="AW101" s="14" t="s">
        <v>36</v>
      </c>
      <c r="AX101" s="14" t="s">
        <v>75</v>
      </c>
      <c r="AY101" s="246" t="s">
        <v>131</v>
      </c>
    </row>
    <row r="102" s="14" customFormat="1">
      <c r="A102" s="14"/>
      <c r="B102" s="236"/>
      <c r="C102" s="237"/>
      <c r="D102" s="227" t="s">
        <v>141</v>
      </c>
      <c r="E102" s="238" t="s">
        <v>19</v>
      </c>
      <c r="F102" s="239" t="s">
        <v>818</v>
      </c>
      <c r="G102" s="237"/>
      <c r="H102" s="240">
        <v>-20.064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141</v>
      </c>
      <c r="AU102" s="246" t="s">
        <v>85</v>
      </c>
      <c r="AV102" s="14" t="s">
        <v>85</v>
      </c>
      <c r="AW102" s="14" t="s">
        <v>36</v>
      </c>
      <c r="AX102" s="14" t="s">
        <v>75</v>
      </c>
      <c r="AY102" s="246" t="s">
        <v>131</v>
      </c>
    </row>
    <row r="103" s="15" customFormat="1">
      <c r="A103" s="15"/>
      <c r="B103" s="247"/>
      <c r="C103" s="248"/>
      <c r="D103" s="227" t="s">
        <v>141</v>
      </c>
      <c r="E103" s="249" t="s">
        <v>19</v>
      </c>
      <c r="F103" s="250" t="s">
        <v>159</v>
      </c>
      <c r="G103" s="248"/>
      <c r="H103" s="251">
        <v>152.84100000000001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141</v>
      </c>
      <c r="AU103" s="257" t="s">
        <v>85</v>
      </c>
      <c r="AV103" s="15" t="s">
        <v>137</v>
      </c>
      <c r="AW103" s="15" t="s">
        <v>36</v>
      </c>
      <c r="AX103" s="15" t="s">
        <v>83</v>
      </c>
      <c r="AY103" s="257" t="s">
        <v>131</v>
      </c>
    </row>
    <row r="104" s="2" customFormat="1" ht="16.5" customHeight="1">
      <c r="A104" s="39"/>
      <c r="B104" s="40"/>
      <c r="C104" s="258" t="s">
        <v>137</v>
      </c>
      <c r="D104" s="258" t="s">
        <v>278</v>
      </c>
      <c r="E104" s="259" t="s">
        <v>819</v>
      </c>
      <c r="F104" s="260" t="s">
        <v>820</v>
      </c>
      <c r="G104" s="261" t="s">
        <v>254</v>
      </c>
      <c r="H104" s="262">
        <v>224.93199999999999</v>
      </c>
      <c r="I104" s="263"/>
      <c r="J104" s="264">
        <f>ROUND(I104*H104,2)</f>
        <v>0</v>
      </c>
      <c r="K104" s="265"/>
      <c r="L104" s="266"/>
      <c r="M104" s="267" t="s">
        <v>19</v>
      </c>
      <c r="N104" s="268" t="s">
        <v>46</v>
      </c>
      <c r="O104" s="85"/>
      <c r="P104" s="216">
        <f>O104*H104</f>
        <v>0</v>
      </c>
      <c r="Q104" s="216">
        <v>1</v>
      </c>
      <c r="R104" s="216">
        <f>Q104*H104</f>
        <v>224.93199999999999</v>
      </c>
      <c r="S104" s="216">
        <v>0</v>
      </c>
      <c r="T104" s="21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8" t="s">
        <v>188</v>
      </c>
      <c r="AT104" s="218" t="s">
        <v>278</v>
      </c>
      <c r="AU104" s="218" t="s">
        <v>85</v>
      </c>
      <c r="AY104" s="18" t="s">
        <v>131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83</v>
      </c>
      <c r="BK104" s="219">
        <f>ROUND(I104*H104,2)</f>
        <v>0</v>
      </c>
      <c r="BL104" s="18" t="s">
        <v>137</v>
      </c>
      <c r="BM104" s="218" t="s">
        <v>821</v>
      </c>
    </row>
    <row r="105" s="14" customFormat="1">
      <c r="A105" s="14"/>
      <c r="B105" s="236"/>
      <c r="C105" s="237"/>
      <c r="D105" s="227" t="s">
        <v>141</v>
      </c>
      <c r="E105" s="238" t="s">
        <v>19</v>
      </c>
      <c r="F105" s="239" t="s">
        <v>822</v>
      </c>
      <c r="G105" s="237"/>
      <c r="H105" s="240">
        <v>224.93199999999999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141</v>
      </c>
      <c r="AU105" s="246" t="s">
        <v>85</v>
      </c>
      <c r="AV105" s="14" t="s">
        <v>85</v>
      </c>
      <c r="AW105" s="14" t="s">
        <v>36</v>
      </c>
      <c r="AX105" s="14" t="s">
        <v>83</v>
      </c>
      <c r="AY105" s="246" t="s">
        <v>131</v>
      </c>
    </row>
    <row r="106" s="2" customFormat="1" ht="44.25" customHeight="1">
      <c r="A106" s="39"/>
      <c r="B106" s="40"/>
      <c r="C106" s="206" t="s">
        <v>165</v>
      </c>
      <c r="D106" s="206" t="s">
        <v>133</v>
      </c>
      <c r="E106" s="207" t="s">
        <v>809</v>
      </c>
      <c r="F106" s="208" t="s">
        <v>810</v>
      </c>
      <c r="G106" s="209" t="s">
        <v>207</v>
      </c>
      <c r="H106" s="210">
        <v>24.077000000000002</v>
      </c>
      <c r="I106" s="211"/>
      <c r="J106" s="212">
        <f>ROUND(I106*H106,2)</f>
        <v>0</v>
      </c>
      <c r="K106" s="213"/>
      <c r="L106" s="45"/>
      <c r="M106" s="214" t="s">
        <v>19</v>
      </c>
      <c r="N106" s="215" t="s">
        <v>46</v>
      </c>
      <c r="O106" s="85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8" t="s">
        <v>137</v>
      </c>
      <c r="AT106" s="218" t="s">
        <v>133</v>
      </c>
      <c r="AU106" s="218" t="s">
        <v>85</v>
      </c>
      <c r="AY106" s="18" t="s">
        <v>131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8" t="s">
        <v>83</v>
      </c>
      <c r="BK106" s="219">
        <f>ROUND(I106*H106,2)</f>
        <v>0</v>
      </c>
      <c r="BL106" s="18" t="s">
        <v>137</v>
      </c>
      <c r="BM106" s="218" t="s">
        <v>823</v>
      </c>
    </row>
    <row r="107" s="2" customFormat="1">
      <c r="A107" s="39"/>
      <c r="B107" s="40"/>
      <c r="C107" s="41"/>
      <c r="D107" s="220" t="s">
        <v>139</v>
      </c>
      <c r="E107" s="41"/>
      <c r="F107" s="221" t="s">
        <v>812</v>
      </c>
      <c r="G107" s="41"/>
      <c r="H107" s="41"/>
      <c r="I107" s="222"/>
      <c r="J107" s="41"/>
      <c r="K107" s="41"/>
      <c r="L107" s="45"/>
      <c r="M107" s="223"/>
      <c r="N107" s="22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85</v>
      </c>
    </row>
    <row r="108" s="13" customFormat="1">
      <c r="A108" s="13"/>
      <c r="B108" s="225"/>
      <c r="C108" s="226"/>
      <c r="D108" s="227" t="s">
        <v>141</v>
      </c>
      <c r="E108" s="228" t="s">
        <v>19</v>
      </c>
      <c r="F108" s="229" t="s">
        <v>824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141</v>
      </c>
      <c r="AU108" s="235" t="s">
        <v>85</v>
      </c>
      <c r="AV108" s="13" t="s">
        <v>83</v>
      </c>
      <c r="AW108" s="13" t="s">
        <v>36</v>
      </c>
      <c r="AX108" s="13" t="s">
        <v>75</v>
      </c>
      <c r="AY108" s="235" t="s">
        <v>131</v>
      </c>
    </row>
    <row r="109" s="14" customFormat="1">
      <c r="A109" s="14"/>
      <c r="B109" s="236"/>
      <c r="C109" s="237"/>
      <c r="D109" s="227" t="s">
        <v>141</v>
      </c>
      <c r="E109" s="238" t="s">
        <v>19</v>
      </c>
      <c r="F109" s="239" t="s">
        <v>825</v>
      </c>
      <c r="G109" s="237"/>
      <c r="H109" s="240">
        <v>20.064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141</v>
      </c>
      <c r="AU109" s="246" t="s">
        <v>85</v>
      </c>
      <c r="AV109" s="14" t="s">
        <v>85</v>
      </c>
      <c r="AW109" s="14" t="s">
        <v>36</v>
      </c>
      <c r="AX109" s="14" t="s">
        <v>75</v>
      </c>
      <c r="AY109" s="246" t="s">
        <v>131</v>
      </c>
    </row>
    <row r="110" s="13" customFormat="1">
      <c r="A110" s="13"/>
      <c r="B110" s="225"/>
      <c r="C110" s="226"/>
      <c r="D110" s="227" t="s">
        <v>141</v>
      </c>
      <c r="E110" s="228" t="s">
        <v>19</v>
      </c>
      <c r="F110" s="229" t="s">
        <v>826</v>
      </c>
      <c r="G110" s="226"/>
      <c r="H110" s="228" t="s">
        <v>19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141</v>
      </c>
      <c r="AU110" s="235" t="s">
        <v>85</v>
      </c>
      <c r="AV110" s="13" t="s">
        <v>83</v>
      </c>
      <c r="AW110" s="13" t="s">
        <v>36</v>
      </c>
      <c r="AX110" s="13" t="s">
        <v>75</v>
      </c>
      <c r="AY110" s="235" t="s">
        <v>131</v>
      </c>
    </row>
    <row r="111" s="14" customFormat="1">
      <c r="A111" s="14"/>
      <c r="B111" s="236"/>
      <c r="C111" s="237"/>
      <c r="D111" s="227" t="s">
        <v>141</v>
      </c>
      <c r="E111" s="238" t="s">
        <v>19</v>
      </c>
      <c r="F111" s="239" t="s">
        <v>827</v>
      </c>
      <c r="G111" s="237"/>
      <c r="H111" s="240">
        <v>4.0129999999999999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141</v>
      </c>
      <c r="AU111" s="246" t="s">
        <v>85</v>
      </c>
      <c r="AV111" s="14" t="s">
        <v>85</v>
      </c>
      <c r="AW111" s="14" t="s">
        <v>36</v>
      </c>
      <c r="AX111" s="14" t="s">
        <v>75</v>
      </c>
      <c r="AY111" s="246" t="s">
        <v>131</v>
      </c>
    </row>
    <row r="112" s="15" customFormat="1">
      <c r="A112" s="15"/>
      <c r="B112" s="247"/>
      <c r="C112" s="248"/>
      <c r="D112" s="227" t="s">
        <v>141</v>
      </c>
      <c r="E112" s="249" t="s">
        <v>19</v>
      </c>
      <c r="F112" s="250" t="s">
        <v>159</v>
      </c>
      <c r="G112" s="248"/>
      <c r="H112" s="251">
        <v>24.077000000000002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7" t="s">
        <v>141</v>
      </c>
      <c r="AU112" s="257" t="s">
        <v>85</v>
      </c>
      <c r="AV112" s="15" t="s">
        <v>137</v>
      </c>
      <c r="AW112" s="15" t="s">
        <v>36</v>
      </c>
      <c r="AX112" s="15" t="s">
        <v>83</v>
      </c>
      <c r="AY112" s="257" t="s">
        <v>131</v>
      </c>
    </row>
    <row r="113" s="2" customFormat="1" ht="16.5" customHeight="1">
      <c r="A113" s="39"/>
      <c r="B113" s="40"/>
      <c r="C113" s="258" t="s">
        <v>172</v>
      </c>
      <c r="D113" s="258" t="s">
        <v>278</v>
      </c>
      <c r="E113" s="259" t="s">
        <v>828</v>
      </c>
      <c r="F113" s="260" t="s">
        <v>829</v>
      </c>
      <c r="G113" s="261" t="s">
        <v>254</v>
      </c>
      <c r="H113" s="262">
        <v>48.154000000000003</v>
      </c>
      <c r="I113" s="263"/>
      <c r="J113" s="264">
        <f>ROUND(I113*H113,2)</f>
        <v>0</v>
      </c>
      <c r="K113" s="265"/>
      <c r="L113" s="266"/>
      <c r="M113" s="267" t="s">
        <v>19</v>
      </c>
      <c r="N113" s="268" t="s">
        <v>46</v>
      </c>
      <c r="O113" s="85"/>
      <c r="P113" s="216">
        <f>O113*H113</f>
        <v>0</v>
      </c>
      <c r="Q113" s="216">
        <v>1</v>
      </c>
      <c r="R113" s="216">
        <f>Q113*H113</f>
        <v>48.154000000000003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188</v>
      </c>
      <c r="AT113" s="218" t="s">
        <v>278</v>
      </c>
      <c r="AU113" s="218" t="s">
        <v>85</v>
      </c>
      <c r="AY113" s="18" t="s">
        <v>131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83</v>
      </c>
      <c r="BK113" s="219">
        <f>ROUND(I113*H113,2)</f>
        <v>0</v>
      </c>
      <c r="BL113" s="18" t="s">
        <v>137</v>
      </c>
      <c r="BM113" s="218" t="s">
        <v>830</v>
      </c>
    </row>
    <row r="114" s="13" customFormat="1">
      <c r="A114" s="13"/>
      <c r="B114" s="225"/>
      <c r="C114" s="226"/>
      <c r="D114" s="227" t="s">
        <v>141</v>
      </c>
      <c r="E114" s="228" t="s">
        <v>19</v>
      </c>
      <c r="F114" s="229" t="s">
        <v>831</v>
      </c>
      <c r="G114" s="226"/>
      <c r="H114" s="228" t="s">
        <v>19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141</v>
      </c>
      <c r="AU114" s="235" t="s">
        <v>85</v>
      </c>
      <c r="AV114" s="13" t="s">
        <v>83</v>
      </c>
      <c r="AW114" s="13" t="s">
        <v>36</v>
      </c>
      <c r="AX114" s="13" t="s">
        <v>75</v>
      </c>
      <c r="AY114" s="235" t="s">
        <v>131</v>
      </c>
    </row>
    <row r="115" s="14" customFormat="1">
      <c r="A115" s="14"/>
      <c r="B115" s="236"/>
      <c r="C115" s="237"/>
      <c r="D115" s="227" t="s">
        <v>141</v>
      </c>
      <c r="E115" s="238" t="s">
        <v>19</v>
      </c>
      <c r="F115" s="239" t="s">
        <v>832</v>
      </c>
      <c r="G115" s="237"/>
      <c r="H115" s="240">
        <v>48.154000000000003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141</v>
      </c>
      <c r="AU115" s="246" t="s">
        <v>85</v>
      </c>
      <c r="AV115" s="14" t="s">
        <v>85</v>
      </c>
      <c r="AW115" s="14" t="s">
        <v>36</v>
      </c>
      <c r="AX115" s="14" t="s">
        <v>83</v>
      </c>
      <c r="AY115" s="246" t="s">
        <v>131</v>
      </c>
    </row>
    <row r="116" s="2" customFormat="1" ht="62.7" customHeight="1">
      <c r="A116" s="39"/>
      <c r="B116" s="40"/>
      <c r="C116" s="206" t="s">
        <v>179</v>
      </c>
      <c r="D116" s="206" t="s">
        <v>133</v>
      </c>
      <c r="E116" s="207" t="s">
        <v>833</v>
      </c>
      <c r="F116" s="208" t="s">
        <v>834</v>
      </c>
      <c r="G116" s="209" t="s">
        <v>207</v>
      </c>
      <c r="H116" s="210">
        <v>152.84100000000001</v>
      </c>
      <c r="I116" s="211"/>
      <c r="J116" s="212">
        <f>ROUND(I116*H116,2)</f>
        <v>0</v>
      </c>
      <c r="K116" s="213"/>
      <c r="L116" s="45"/>
      <c r="M116" s="214" t="s">
        <v>19</v>
      </c>
      <c r="N116" s="215" t="s">
        <v>46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137</v>
      </c>
      <c r="AT116" s="218" t="s">
        <v>133</v>
      </c>
      <c r="AU116" s="218" t="s">
        <v>85</v>
      </c>
      <c r="AY116" s="18" t="s">
        <v>131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83</v>
      </c>
      <c r="BK116" s="219">
        <f>ROUND(I116*H116,2)</f>
        <v>0</v>
      </c>
      <c r="BL116" s="18" t="s">
        <v>137</v>
      </c>
      <c r="BM116" s="218" t="s">
        <v>835</v>
      </c>
    </row>
    <row r="117" s="2" customFormat="1">
      <c r="A117" s="39"/>
      <c r="B117" s="40"/>
      <c r="C117" s="41"/>
      <c r="D117" s="220" t="s">
        <v>139</v>
      </c>
      <c r="E117" s="41"/>
      <c r="F117" s="221" t="s">
        <v>836</v>
      </c>
      <c r="G117" s="41"/>
      <c r="H117" s="41"/>
      <c r="I117" s="222"/>
      <c r="J117" s="41"/>
      <c r="K117" s="41"/>
      <c r="L117" s="45"/>
      <c r="M117" s="223"/>
      <c r="N117" s="224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139</v>
      </c>
      <c r="AU117" s="18" t="s">
        <v>85</v>
      </c>
    </row>
    <row r="118" s="13" customFormat="1">
      <c r="A118" s="13"/>
      <c r="B118" s="225"/>
      <c r="C118" s="226"/>
      <c r="D118" s="227" t="s">
        <v>141</v>
      </c>
      <c r="E118" s="228" t="s">
        <v>19</v>
      </c>
      <c r="F118" s="229" t="s">
        <v>837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141</v>
      </c>
      <c r="AU118" s="235" t="s">
        <v>85</v>
      </c>
      <c r="AV118" s="13" t="s">
        <v>83</v>
      </c>
      <c r="AW118" s="13" t="s">
        <v>36</v>
      </c>
      <c r="AX118" s="13" t="s">
        <v>75</v>
      </c>
      <c r="AY118" s="235" t="s">
        <v>131</v>
      </c>
    </row>
    <row r="119" s="14" customFormat="1">
      <c r="A119" s="14"/>
      <c r="B119" s="236"/>
      <c r="C119" s="237"/>
      <c r="D119" s="227" t="s">
        <v>141</v>
      </c>
      <c r="E119" s="238" t="s">
        <v>19</v>
      </c>
      <c r="F119" s="239" t="s">
        <v>838</v>
      </c>
      <c r="G119" s="237"/>
      <c r="H119" s="240">
        <v>152.84100000000001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141</v>
      </c>
      <c r="AU119" s="246" t="s">
        <v>85</v>
      </c>
      <c r="AV119" s="14" t="s">
        <v>85</v>
      </c>
      <c r="AW119" s="14" t="s">
        <v>36</v>
      </c>
      <c r="AX119" s="14" t="s">
        <v>83</v>
      </c>
      <c r="AY119" s="246" t="s">
        <v>131</v>
      </c>
    </row>
    <row r="120" s="2" customFormat="1" ht="44.25" customHeight="1">
      <c r="A120" s="39"/>
      <c r="B120" s="40"/>
      <c r="C120" s="206" t="s">
        <v>188</v>
      </c>
      <c r="D120" s="206" t="s">
        <v>133</v>
      </c>
      <c r="E120" s="207" t="s">
        <v>839</v>
      </c>
      <c r="F120" s="208" t="s">
        <v>840</v>
      </c>
      <c r="G120" s="209" t="s">
        <v>207</v>
      </c>
      <c r="H120" s="210">
        <v>152.84100000000001</v>
      </c>
      <c r="I120" s="211"/>
      <c r="J120" s="212">
        <f>ROUND(I120*H120,2)</f>
        <v>0</v>
      </c>
      <c r="K120" s="213"/>
      <c r="L120" s="45"/>
      <c r="M120" s="214" t="s">
        <v>19</v>
      </c>
      <c r="N120" s="215" t="s">
        <v>46</v>
      </c>
      <c r="O120" s="85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8" t="s">
        <v>137</v>
      </c>
      <c r="AT120" s="218" t="s">
        <v>133</v>
      </c>
      <c r="AU120" s="218" t="s">
        <v>85</v>
      </c>
      <c r="AY120" s="18" t="s">
        <v>131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8" t="s">
        <v>83</v>
      </c>
      <c r="BK120" s="219">
        <f>ROUND(I120*H120,2)</f>
        <v>0</v>
      </c>
      <c r="BL120" s="18" t="s">
        <v>137</v>
      </c>
      <c r="BM120" s="218" t="s">
        <v>841</v>
      </c>
    </row>
    <row r="121" s="2" customFormat="1">
      <c r="A121" s="39"/>
      <c r="B121" s="40"/>
      <c r="C121" s="41"/>
      <c r="D121" s="220" t="s">
        <v>139</v>
      </c>
      <c r="E121" s="41"/>
      <c r="F121" s="221" t="s">
        <v>842</v>
      </c>
      <c r="G121" s="41"/>
      <c r="H121" s="41"/>
      <c r="I121" s="222"/>
      <c r="J121" s="41"/>
      <c r="K121" s="41"/>
      <c r="L121" s="45"/>
      <c r="M121" s="223"/>
      <c r="N121" s="22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139</v>
      </c>
      <c r="AU121" s="18" t="s">
        <v>85</v>
      </c>
    </row>
    <row r="122" s="13" customFormat="1">
      <c r="A122" s="13"/>
      <c r="B122" s="225"/>
      <c r="C122" s="226"/>
      <c r="D122" s="227" t="s">
        <v>141</v>
      </c>
      <c r="E122" s="228" t="s">
        <v>19</v>
      </c>
      <c r="F122" s="229" t="s">
        <v>843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141</v>
      </c>
      <c r="AU122" s="235" t="s">
        <v>85</v>
      </c>
      <c r="AV122" s="13" t="s">
        <v>83</v>
      </c>
      <c r="AW122" s="13" t="s">
        <v>36</v>
      </c>
      <c r="AX122" s="13" t="s">
        <v>75</v>
      </c>
      <c r="AY122" s="235" t="s">
        <v>131</v>
      </c>
    </row>
    <row r="123" s="14" customFormat="1">
      <c r="A123" s="14"/>
      <c r="B123" s="236"/>
      <c r="C123" s="237"/>
      <c r="D123" s="227" t="s">
        <v>141</v>
      </c>
      <c r="E123" s="238" t="s">
        <v>19</v>
      </c>
      <c r="F123" s="239" t="s">
        <v>838</v>
      </c>
      <c r="G123" s="237"/>
      <c r="H123" s="240">
        <v>152.84100000000001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141</v>
      </c>
      <c r="AU123" s="246" t="s">
        <v>85</v>
      </c>
      <c r="AV123" s="14" t="s">
        <v>85</v>
      </c>
      <c r="AW123" s="14" t="s">
        <v>36</v>
      </c>
      <c r="AX123" s="14" t="s">
        <v>83</v>
      </c>
      <c r="AY123" s="246" t="s">
        <v>131</v>
      </c>
    </row>
    <row r="124" s="12" customFormat="1" ht="22.8" customHeight="1">
      <c r="A124" s="12"/>
      <c r="B124" s="190"/>
      <c r="C124" s="191"/>
      <c r="D124" s="192" t="s">
        <v>74</v>
      </c>
      <c r="E124" s="204" t="s">
        <v>85</v>
      </c>
      <c r="F124" s="204" t="s">
        <v>551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SUM(P125:P145)</f>
        <v>0</v>
      </c>
      <c r="Q124" s="198"/>
      <c r="R124" s="199">
        <f>SUM(R125:R145)</f>
        <v>156.89887071999999</v>
      </c>
      <c r="S124" s="198"/>
      <c r="T124" s="200">
        <f>SUM(T125:T145)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83</v>
      </c>
      <c r="AT124" s="202" t="s">
        <v>74</v>
      </c>
      <c r="AU124" s="202" t="s">
        <v>83</v>
      </c>
      <c r="AY124" s="201" t="s">
        <v>131</v>
      </c>
      <c r="BK124" s="203">
        <f>SUM(BK125:BK145)</f>
        <v>0</v>
      </c>
    </row>
    <row r="125" s="2" customFormat="1" ht="16.5" customHeight="1">
      <c r="A125" s="39"/>
      <c r="B125" s="40"/>
      <c r="C125" s="206" t="s">
        <v>195</v>
      </c>
      <c r="D125" s="206" t="s">
        <v>133</v>
      </c>
      <c r="E125" s="207" t="s">
        <v>844</v>
      </c>
      <c r="F125" s="208" t="s">
        <v>845</v>
      </c>
      <c r="G125" s="209" t="s">
        <v>207</v>
      </c>
      <c r="H125" s="210">
        <v>3.9359999999999999</v>
      </c>
      <c r="I125" s="211"/>
      <c r="J125" s="212">
        <f>ROUND(I125*H125,2)</f>
        <v>0</v>
      </c>
      <c r="K125" s="213"/>
      <c r="L125" s="45"/>
      <c r="M125" s="214" t="s">
        <v>19</v>
      </c>
      <c r="N125" s="215" t="s">
        <v>46</v>
      </c>
      <c r="O125" s="85"/>
      <c r="P125" s="216">
        <f>O125*H125</f>
        <v>0</v>
      </c>
      <c r="Q125" s="216">
        <v>2.3010199999999998</v>
      </c>
      <c r="R125" s="216">
        <f>Q125*H125</f>
        <v>9.0568147199999984</v>
      </c>
      <c r="S125" s="216">
        <v>0</v>
      </c>
      <c r="T125" s="21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8" t="s">
        <v>137</v>
      </c>
      <c r="AT125" s="218" t="s">
        <v>133</v>
      </c>
      <c r="AU125" s="218" t="s">
        <v>85</v>
      </c>
      <c r="AY125" s="18" t="s">
        <v>131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8" t="s">
        <v>83</v>
      </c>
      <c r="BK125" s="219">
        <f>ROUND(I125*H125,2)</f>
        <v>0</v>
      </c>
      <c r="BL125" s="18" t="s">
        <v>137</v>
      </c>
      <c r="BM125" s="218" t="s">
        <v>846</v>
      </c>
    </row>
    <row r="126" s="2" customFormat="1">
      <c r="A126" s="39"/>
      <c r="B126" s="40"/>
      <c r="C126" s="41"/>
      <c r="D126" s="220" t="s">
        <v>139</v>
      </c>
      <c r="E126" s="41"/>
      <c r="F126" s="221" t="s">
        <v>847</v>
      </c>
      <c r="G126" s="41"/>
      <c r="H126" s="41"/>
      <c r="I126" s="222"/>
      <c r="J126" s="41"/>
      <c r="K126" s="41"/>
      <c r="L126" s="45"/>
      <c r="M126" s="223"/>
      <c r="N126" s="22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85</v>
      </c>
    </row>
    <row r="127" s="14" customFormat="1">
      <c r="A127" s="14"/>
      <c r="B127" s="236"/>
      <c r="C127" s="237"/>
      <c r="D127" s="227" t="s">
        <v>141</v>
      </c>
      <c r="E127" s="238" t="s">
        <v>19</v>
      </c>
      <c r="F127" s="239" t="s">
        <v>848</v>
      </c>
      <c r="G127" s="237"/>
      <c r="H127" s="240">
        <v>4.0800000000000001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141</v>
      </c>
      <c r="AU127" s="246" t="s">
        <v>85</v>
      </c>
      <c r="AV127" s="14" t="s">
        <v>85</v>
      </c>
      <c r="AW127" s="14" t="s">
        <v>36</v>
      </c>
      <c r="AX127" s="14" t="s">
        <v>75</v>
      </c>
      <c r="AY127" s="246" t="s">
        <v>131</v>
      </c>
    </row>
    <row r="128" s="14" customFormat="1">
      <c r="A128" s="14"/>
      <c r="B128" s="236"/>
      <c r="C128" s="237"/>
      <c r="D128" s="227" t="s">
        <v>141</v>
      </c>
      <c r="E128" s="238" t="s">
        <v>19</v>
      </c>
      <c r="F128" s="239" t="s">
        <v>849</v>
      </c>
      <c r="G128" s="237"/>
      <c r="H128" s="240">
        <v>-0.14399999999999999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141</v>
      </c>
      <c r="AU128" s="246" t="s">
        <v>85</v>
      </c>
      <c r="AV128" s="14" t="s">
        <v>85</v>
      </c>
      <c r="AW128" s="14" t="s">
        <v>36</v>
      </c>
      <c r="AX128" s="14" t="s">
        <v>75</v>
      </c>
      <c r="AY128" s="246" t="s">
        <v>131</v>
      </c>
    </row>
    <row r="129" s="15" customFormat="1">
      <c r="A129" s="15"/>
      <c r="B129" s="247"/>
      <c r="C129" s="248"/>
      <c r="D129" s="227" t="s">
        <v>141</v>
      </c>
      <c r="E129" s="249" t="s">
        <v>19</v>
      </c>
      <c r="F129" s="250" t="s">
        <v>159</v>
      </c>
      <c r="G129" s="248"/>
      <c r="H129" s="251">
        <v>3.9359999999999999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141</v>
      </c>
      <c r="AU129" s="257" t="s">
        <v>85</v>
      </c>
      <c r="AV129" s="15" t="s">
        <v>137</v>
      </c>
      <c r="AW129" s="15" t="s">
        <v>36</v>
      </c>
      <c r="AX129" s="15" t="s">
        <v>83</v>
      </c>
      <c r="AY129" s="257" t="s">
        <v>131</v>
      </c>
    </row>
    <row r="130" s="2" customFormat="1" ht="16.5" customHeight="1">
      <c r="A130" s="39"/>
      <c r="B130" s="40"/>
      <c r="C130" s="206" t="s">
        <v>204</v>
      </c>
      <c r="D130" s="206" t="s">
        <v>133</v>
      </c>
      <c r="E130" s="207" t="s">
        <v>850</v>
      </c>
      <c r="F130" s="208" t="s">
        <v>851</v>
      </c>
      <c r="G130" s="209" t="s">
        <v>207</v>
      </c>
      <c r="H130" s="210">
        <v>0.14399999999999999</v>
      </c>
      <c r="I130" s="211"/>
      <c r="J130" s="212">
        <f>ROUND(I130*H130,2)</f>
        <v>0</v>
      </c>
      <c r="K130" s="213"/>
      <c r="L130" s="45"/>
      <c r="M130" s="214" t="s">
        <v>19</v>
      </c>
      <c r="N130" s="215" t="s">
        <v>46</v>
      </c>
      <c r="O130" s="85"/>
      <c r="P130" s="216">
        <f>O130*H130</f>
        <v>0</v>
      </c>
      <c r="Q130" s="216">
        <v>1.9199999999999999</v>
      </c>
      <c r="R130" s="216">
        <f>Q130*H130</f>
        <v>0.27647999999999995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137</v>
      </c>
      <c r="AT130" s="218" t="s">
        <v>133</v>
      </c>
      <c r="AU130" s="218" t="s">
        <v>85</v>
      </c>
      <c r="AY130" s="18" t="s">
        <v>131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83</v>
      </c>
      <c r="BK130" s="219">
        <f>ROUND(I130*H130,2)</f>
        <v>0</v>
      </c>
      <c r="BL130" s="18" t="s">
        <v>137</v>
      </c>
      <c r="BM130" s="218" t="s">
        <v>852</v>
      </c>
    </row>
    <row r="131" s="2" customFormat="1">
      <c r="A131" s="39"/>
      <c r="B131" s="40"/>
      <c r="C131" s="41"/>
      <c r="D131" s="220" t="s">
        <v>139</v>
      </c>
      <c r="E131" s="41"/>
      <c r="F131" s="221" t="s">
        <v>853</v>
      </c>
      <c r="G131" s="41"/>
      <c r="H131" s="41"/>
      <c r="I131" s="222"/>
      <c r="J131" s="41"/>
      <c r="K131" s="41"/>
      <c r="L131" s="45"/>
      <c r="M131" s="223"/>
      <c r="N131" s="224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85</v>
      </c>
    </row>
    <row r="132" s="13" customFormat="1">
      <c r="A132" s="13"/>
      <c r="B132" s="225"/>
      <c r="C132" s="226"/>
      <c r="D132" s="227" t="s">
        <v>141</v>
      </c>
      <c r="E132" s="228" t="s">
        <v>19</v>
      </c>
      <c r="F132" s="229" t="s">
        <v>854</v>
      </c>
      <c r="G132" s="226"/>
      <c r="H132" s="228" t="s">
        <v>19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141</v>
      </c>
      <c r="AU132" s="235" t="s">
        <v>85</v>
      </c>
      <c r="AV132" s="13" t="s">
        <v>83</v>
      </c>
      <c r="AW132" s="13" t="s">
        <v>36</v>
      </c>
      <c r="AX132" s="13" t="s">
        <v>75</v>
      </c>
      <c r="AY132" s="235" t="s">
        <v>131</v>
      </c>
    </row>
    <row r="133" s="14" customFormat="1">
      <c r="A133" s="14"/>
      <c r="B133" s="236"/>
      <c r="C133" s="237"/>
      <c r="D133" s="227" t="s">
        <v>141</v>
      </c>
      <c r="E133" s="238" t="s">
        <v>19</v>
      </c>
      <c r="F133" s="239" t="s">
        <v>855</v>
      </c>
      <c r="G133" s="237"/>
      <c r="H133" s="240">
        <v>0.14399999999999999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141</v>
      </c>
      <c r="AU133" s="246" t="s">
        <v>85</v>
      </c>
      <c r="AV133" s="14" t="s">
        <v>85</v>
      </c>
      <c r="AW133" s="14" t="s">
        <v>36</v>
      </c>
      <c r="AX133" s="14" t="s">
        <v>83</v>
      </c>
      <c r="AY133" s="246" t="s">
        <v>131</v>
      </c>
    </row>
    <row r="134" s="2" customFormat="1" ht="24.15" customHeight="1">
      <c r="A134" s="39"/>
      <c r="B134" s="40"/>
      <c r="C134" s="206" t="s">
        <v>212</v>
      </c>
      <c r="D134" s="206" t="s">
        <v>133</v>
      </c>
      <c r="E134" s="207" t="s">
        <v>856</v>
      </c>
      <c r="F134" s="208" t="s">
        <v>857</v>
      </c>
      <c r="G134" s="209" t="s">
        <v>191</v>
      </c>
      <c r="H134" s="210">
        <v>136</v>
      </c>
      <c r="I134" s="211"/>
      <c r="J134" s="212">
        <f>ROUND(I134*H134,2)</f>
        <v>0</v>
      </c>
      <c r="K134" s="213"/>
      <c r="L134" s="45"/>
      <c r="M134" s="214" t="s">
        <v>19</v>
      </c>
      <c r="N134" s="215" t="s">
        <v>46</v>
      </c>
      <c r="O134" s="85"/>
      <c r="P134" s="216">
        <f>O134*H134</f>
        <v>0</v>
      </c>
      <c r="Q134" s="216">
        <v>0.00048999999999999998</v>
      </c>
      <c r="R134" s="216">
        <f>Q134*H134</f>
        <v>0.066640000000000005</v>
      </c>
      <c r="S134" s="216">
        <v>0</v>
      </c>
      <c r="T134" s="21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8" t="s">
        <v>137</v>
      </c>
      <c r="AT134" s="218" t="s">
        <v>133</v>
      </c>
      <c r="AU134" s="218" t="s">
        <v>85</v>
      </c>
      <c r="AY134" s="18" t="s">
        <v>131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83</v>
      </c>
      <c r="BK134" s="219">
        <f>ROUND(I134*H134,2)</f>
        <v>0</v>
      </c>
      <c r="BL134" s="18" t="s">
        <v>137</v>
      </c>
      <c r="BM134" s="218" t="s">
        <v>858</v>
      </c>
    </row>
    <row r="135" s="2" customFormat="1">
      <c r="A135" s="39"/>
      <c r="B135" s="40"/>
      <c r="C135" s="41"/>
      <c r="D135" s="220" t="s">
        <v>139</v>
      </c>
      <c r="E135" s="41"/>
      <c r="F135" s="221" t="s">
        <v>859</v>
      </c>
      <c r="G135" s="41"/>
      <c r="H135" s="41"/>
      <c r="I135" s="222"/>
      <c r="J135" s="41"/>
      <c r="K135" s="41"/>
      <c r="L135" s="45"/>
      <c r="M135" s="223"/>
      <c r="N135" s="224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85</v>
      </c>
    </row>
    <row r="136" s="14" customFormat="1">
      <c r="A136" s="14"/>
      <c r="B136" s="236"/>
      <c r="C136" s="237"/>
      <c r="D136" s="227" t="s">
        <v>141</v>
      </c>
      <c r="E136" s="238" t="s">
        <v>19</v>
      </c>
      <c r="F136" s="239" t="s">
        <v>860</v>
      </c>
      <c r="G136" s="237"/>
      <c r="H136" s="240">
        <v>136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141</v>
      </c>
      <c r="AU136" s="246" t="s">
        <v>85</v>
      </c>
      <c r="AV136" s="14" t="s">
        <v>85</v>
      </c>
      <c r="AW136" s="14" t="s">
        <v>36</v>
      </c>
      <c r="AX136" s="14" t="s">
        <v>83</v>
      </c>
      <c r="AY136" s="246" t="s">
        <v>131</v>
      </c>
    </row>
    <row r="137" s="2" customFormat="1" ht="44.25" customHeight="1">
      <c r="A137" s="39"/>
      <c r="B137" s="40"/>
      <c r="C137" s="206" t="s">
        <v>219</v>
      </c>
      <c r="D137" s="206" t="s">
        <v>133</v>
      </c>
      <c r="E137" s="207" t="s">
        <v>861</v>
      </c>
      <c r="F137" s="208" t="s">
        <v>862</v>
      </c>
      <c r="G137" s="209" t="s">
        <v>207</v>
      </c>
      <c r="H137" s="210">
        <v>88.400000000000006</v>
      </c>
      <c r="I137" s="211"/>
      <c r="J137" s="212">
        <f>ROUND(I137*H137,2)</f>
        <v>0</v>
      </c>
      <c r="K137" s="213"/>
      <c r="L137" s="45"/>
      <c r="M137" s="214" t="s">
        <v>19</v>
      </c>
      <c r="N137" s="215" t="s">
        <v>46</v>
      </c>
      <c r="O137" s="85"/>
      <c r="P137" s="216">
        <f>O137*H137</f>
        <v>0</v>
      </c>
      <c r="Q137" s="216">
        <v>1.665</v>
      </c>
      <c r="R137" s="216">
        <f>Q137*H137</f>
        <v>147.18600000000001</v>
      </c>
      <c r="S137" s="216">
        <v>0</v>
      </c>
      <c r="T137" s="21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8" t="s">
        <v>137</v>
      </c>
      <c r="AT137" s="218" t="s">
        <v>133</v>
      </c>
      <c r="AU137" s="218" t="s">
        <v>85</v>
      </c>
      <c r="AY137" s="18" t="s">
        <v>131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83</v>
      </c>
      <c r="BK137" s="219">
        <f>ROUND(I137*H137,2)</f>
        <v>0</v>
      </c>
      <c r="BL137" s="18" t="s">
        <v>137</v>
      </c>
      <c r="BM137" s="218" t="s">
        <v>863</v>
      </c>
    </row>
    <row r="138" s="2" customFormat="1">
      <c r="A138" s="39"/>
      <c r="B138" s="40"/>
      <c r="C138" s="41"/>
      <c r="D138" s="220" t="s">
        <v>139</v>
      </c>
      <c r="E138" s="41"/>
      <c r="F138" s="221" t="s">
        <v>864</v>
      </c>
      <c r="G138" s="41"/>
      <c r="H138" s="41"/>
      <c r="I138" s="222"/>
      <c r="J138" s="41"/>
      <c r="K138" s="41"/>
      <c r="L138" s="45"/>
      <c r="M138" s="223"/>
      <c r="N138" s="22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139</v>
      </c>
      <c r="AU138" s="18" t="s">
        <v>85</v>
      </c>
    </row>
    <row r="139" s="13" customFormat="1">
      <c r="A139" s="13"/>
      <c r="B139" s="225"/>
      <c r="C139" s="226"/>
      <c r="D139" s="227" t="s">
        <v>141</v>
      </c>
      <c r="E139" s="228" t="s">
        <v>19</v>
      </c>
      <c r="F139" s="229" t="s">
        <v>865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141</v>
      </c>
      <c r="AU139" s="235" t="s">
        <v>85</v>
      </c>
      <c r="AV139" s="13" t="s">
        <v>83</v>
      </c>
      <c r="AW139" s="13" t="s">
        <v>36</v>
      </c>
      <c r="AX139" s="13" t="s">
        <v>75</v>
      </c>
      <c r="AY139" s="235" t="s">
        <v>131</v>
      </c>
    </row>
    <row r="140" s="14" customFormat="1">
      <c r="A140" s="14"/>
      <c r="B140" s="236"/>
      <c r="C140" s="237"/>
      <c r="D140" s="227" t="s">
        <v>141</v>
      </c>
      <c r="E140" s="238" t="s">
        <v>19</v>
      </c>
      <c r="F140" s="239" t="s">
        <v>866</v>
      </c>
      <c r="G140" s="237"/>
      <c r="H140" s="240">
        <v>88.400000000000006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141</v>
      </c>
      <c r="AU140" s="246" t="s">
        <v>85</v>
      </c>
      <c r="AV140" s="14" t="s">
        <v>85</v>
      </c>
      <c r="AW140" s="14" t="s">
        <v>36</v>
      </c>
      <c r="AX140" s="14" t="s">
        <v>83</v>
      </c>
      <c r="AY140" s="246" t="s">
        <v>131</v>
      </c>
    </row>
    <row r="141" s="2" customFormat="1" ht="55.5" customHeight="1">
      <c r="A141" s="39"/>
      <c r="B141" s="40"/>
      <c r="C141" s="206" t="s">
        <v>226</v>
      </c>
      <c r="D141" s="206" t="s">
        <v>133</v>
      </c>
      <c r="E141" s="207" t="s">
        <v>867</v>
      </c>
      <c r="F141" s="208" t="s">
        <v>868</v>
      </c>
      <c r="G141" s="209" t="s">
        <v>136</v>
      </c>
      <c r="H141" s="210">
        <v>353.60000000000002</v>
      </c>
      <c r="I141" s="211"/>
      <c r="J141" s="212">
        <f>ROUND(I141*H141,2)</f>
        <v>0</v>
      </c>
      <c r="K141" s="213"/>
      <c r="L141" s="45"/>
      <c r="M141" s="214" t="s">
        <v>19</v>
      </c>
      <c r="N141" s="215" t="s">
        <v>46</v>
      </c>
      <c r="O141" s="85"/>
      <c r="P141" s="216">
        <f>O141*H141</f>
        <v>0</v>
      </c>
      <c r="Q141" s="216">
        <v>0.00031</v>
      </c>
      <c r="R141" s="216">
        <f>Q141*H141</f>
        <v>0.10961600000000001</v>
      </c>
      <c r="S141" s="216">
        <v>0</v>
      </c>
      <c r="T141" s="21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8" t="s">
        <v>137</v>
      </c>
      <c r="AT141" s="218" t="s">
        <v>133</v>
      </c>
      <c r="AU141" s="218" t="s">
        <v>85</v>
      </c>
      <c r="AY141" s="18" t="s">
        <v>131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83</v>
      </c>
      <c r="BK141" s="219">
        <f>ROUND(I141*H141,2)</f>
        <v>0</v>
      </c>
      <c r="BL141" s="18" t="s">
        <v>137</v>
      </c>
      <c r="BM141" s="218" t="s">
        <v>869</v>
      </c>
    </row>
    <row r="142" s="2" customFormat="1">
      <c r="A142" s="39"/>
      <c r="B142" s="40"/>
      <c r="C142" s="41"/>
      <c r="D142" s="220" t="s">
        <v>139</v>
      </c>
      <c r="E142" s="41"/>
      <c r="F142" s="221" t="s">
        <v>870</v>
      </c>
      <c r="G142" s="41"/>
      <c r="H142" s="41"/>
      <c r="I142" s="222"/>
      <c r="J142" s="41"/>
      <c r="K142" s="41"/>
      <c r="L142" s="45"/>
      <c r="M142" s="223"/>
      <c r="N142" s="224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139</v>
      </c>
      <c r="AU142" s="18" t="s">
        <v>85</v>
      </c>
    </row>
    <row r="143" s="14" customFormat="1">
      <c r="A143" s="14"/>
      <c r="B143" s="236"/>
      <c r="C143" s="237"/>
      <c r="D143" s="227" t="s">
        <v>141</v>
      </c>
      <c r="E143" s="238" t="s">
        <v>19</v>
      </c>
      <c r="F143" s="239" t="s">
        <v>871</v>
      </c>
      <c r="G143" s="237"/>
      <c r="H143" s="240">
        <v>353.60000000000002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141</v>
      </c>
      <c r="AU143" s="246" t="s">
        <v>85</v>
      </c>
      <c r="AV143" s="14" t="s">
        <v>85</v>
      </c>
      <c r="AW143" s="14" t="s">
        <v>36</v>
      </c>
      <c r="AX143" s="14" t="s">
        <v>83</v>
      </c>
      <c r="AY143" s="246" t="s">
        <v>131</v>
      </c>
    </row>
    <row r="144" s="2" customFormat="1" ht="24.15" customHeight="1">
      <c r="A144" s="39"/>
      <c r="B144" s="40"/>
      <c r="C144" s="258" t="s">
        <v>240</v>
      </c>
      <c r="D144" s="258" t="s">
        <v>278</v>
      </c>
      <c r="E144" s="259" t="s">
        <v>557</v>
      </c>
      <c r="F144" s="260" t="s">
        <v>558</v>
      </c>
      <c r="G144" s="261" t="s">
        <v>136</v>
      </c>
      <c r="H144" s="262">
        <v>406.63999999999999</v>
      </c>
      <c r="I144" s="263"/>
      <c r="J144" s="264">
        <f>ROUND(I144*H144,2)</f>
        <v>0</v>
      </c>
      <c r="K144" s="265"/>
      <c r="L144" s="266"/>
      <c r="M144" s="267" t="s">
        <v>19</v>
      </c>
      <c r="N144" s="268" t="s">
        <v>46</v>
      </c>
      <c r="O144" s="85"/>
      <c r="P144" s="216">
        <f>O144*H144</f>
        <v>0</v>
      </c>
      <c r="Q144" s="216">
        <v>0.00050000000000000001</v>
      </c>
      <c r="R144" s="216">
        <f>Q144*H144</f>
        <v>0.20332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188</v>
      </c>
      <c r="AT144" s="218" t="s">
        <v>278</v>
      </c>
      <c r="AU144" s="218" t="s">
        <v>85</v>
      </c>
      <c r="AY144" s="18" t="s">
        <v>131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83</v>
      </c>
      <c r="BK144" s="219">
        <f>ROUND(I144*H144,2)</f>
        <v>0</v>
      </c>
      <c r="BL144" s="18" t="s">
        <v>137</v>
      </c>
      <c r="BM144" s="218" t="s">
        <v>872</v>
      </c>
    </row>
    <row r="145" s="14" customFormat="1">
      <c r="A145" s="14"/>
      <c r="B145" s="236"/>
      <c r="C145" s="237"/>
      <c r="D145" s="227" t="s">
        <v>141</v>
      </c>
      <c r="E145" s="238" t="s">
        <v>19</v>
      </c>
      <c r="F145" s="239" t="s">
        <v>873</v>
      </c>
      <c r="G145" s="237"/>
      <c r="H145" s="240">
        <v>406.63999999999999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141</v>
      </c>
      <c r="AU145" s="246" t="s">
        <v>85</v>
      </c>
      <c r="AV145" s="14" t="s">
        <v>85</v>
      </c>
      <c r="AW145" s="14" t="s">
        <v>36</v>
      </c>
      <c r="AX145" s="14" t="s">
        <v>83</v>
      </c>
      <c r="AY145" s="246" t="s">
        <v>131</v>
      </c>
    </row>
    <row r="146" s="12" customFormat="1" ht="22.8" customHeight="1">
      <c r="A146" s="12"/>
      <c r="B146" s="190"/>
      <c r="C146" s="191"/>
      <c r="D146" s="192" t="s">
        <v>74</v>
      </c>
      <c r="E146" s="204" t="s">
        <v>137</v>
      </c>
      <c r="F146" s="204" t="s">
        <v>874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SUM(P147:P159)</f>
        <v>0</v>
      </c>
      <c r="Q146" s="198"/>
      <c r="R146" s="199">
        <f>SUM(R147:R159)</f>
        <v>57.73242965</v>
      </c>
      <c r="S146" s="198"/>
      <c r="T146" s="200">
        <f>SUM(T147:T159)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83</v>
      </c>
      <c r="AT146" s="202" t="s">
        <v>74</v>
      </c>
      <c r="AU146" s="202" t="s">
        <v>83</v>
      </c>
      <c r="AY146" s="201" t="s">
        <v>131</v>
      </c>
      <c r="BK146" s="203">
        <f>SUM(BK147:BK159)</f>
        <v>0</v>
      </c>
    </row>
    <row r="147" s="2" customFormat="1" ht="33" customHeight="1">
      <c r="A147" s="39"/>
      <c r="B147" s="40"/>
      <c r="C147" s="206" t="s">
        <v>8</v>
      </c>
      <c r="D147" s="206" t="s">
        <v>133</v>
      </c>
      <c r="E147" s="207" t="s">
        <v>283</v>
      </c>
      <c r="F147" s="208" t="s">
        <v>284</v>
      </c>
      <c r="G147" s="209" t="s">
        <v>207</v>
      </c>
      <c r="H147" s="210">
        <v>21.789999999999999</v>
      </c>
      <c r="I147" s="211"/>
      <c r="J147" s="212">
        <f>ROUND(I147*H147,2)</f>
        <v>0</v>
      </c>
      <c r="K147" s="213"/>
      <c r="L147" s="45"/>
      <c r="M147" s="214" t="s">
        <v>19</v>
      </c>
      <c r="N147" s="215" t="s">
        <v>46</v>
      </c>
      <c r="O147" s="85"/>
      <c r="P147" s="216">
        <f>O147*H147</f>
        <v>0</v>
      </c>
      <c r="Q147" s="216">
        <v>1.8907700000000001</v>
      </c>
      <c r="R147" s="216">
        <f>Q147*H147</f>
        <v>41.199878300000002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137</v>
      </c>
      <c r="AT147" s="218" t="s">
        <v>133</v>
      </c>
      <c r="AU147" s="218" t="s">
        <v>85</v>
      </c>
      <c r="AY147" s="18" t="s">
        <v>131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83</v>
      </c>
      <c r="BK147" s="219">
        <f>ROUND(I147*H147,2)</f>
        <v>0</v>
      </c>
      <c r="BL147" s="18" t="s">
        <v>137</v>
      </c>
      <c r="BM147" s="218" t="s">
        <v>875</v>
      </c>
    </row>
    <row r="148" s="2" customFormat="1">
      <c r="A148" s="39"/>
      <c r="B148" s="40"/>
      <c r="C148" s="41"/>
      <c r="D148" s="220" t="s">
        <v>139</v>
      </c>
      <c r="E148" s="41"/>
      <c r="F148" s="221" t="s">
        <v>286</v>
      </c>
      <c r="G148" s="41"/>
      <c r="H148" s="41"/>
      <c r="I148" s="222"/>
      <c r="J148" s="41"/>
      <c r="K148" s="41"/>
      <c r="L148" s="45"/>
      <c r="M148" s="223"/>
      <c r="N148" s="22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85</v>
      </c>
    </row>
    <row r="149" s="2" customFormat="1">
      <c r="A149" s="39"/>
      <c r="B149" s="40"/>
      <c r="C149" s="41"/>
      <c r="D149" s="227" t="s">
        <v>336</v>
      </c>
      <c r="E149" s="41"/>
      <c r="F149" s="269" t="s">
        <v>876</v>
      </c>
      <c r="G149" s="41"/>
      <c r="H149" s="41"/>
      <c r="I149" s="222"/>
      <c r="J149" s="41"/>
      <c r="K149" s="41"/>
      <c r="L149" s="45"/>
      <c r="M149" s="223"/>
      <c r="N149" s="224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336</v>
      </c>
      <c r="AU149" s="18" t="s">
        <v>85</v>
      </c>
    </row>
    <row r="150" s="14" customFormat="1">
      <c r="A150" s="14"/>
      <c r="B150" s="236"/>
      <c r="C150" s="237"/>
      <c r="D150" s="227" t="s">
        <v>141</v>
      </c>
      <c r="E150" s="238" t="s">
        <v>19</v>
      </c>
      <c r="F150" s="239" t="s">
        <v>877</v>
      </c>
      <c r="G150" s="237"/>
      <c r="H150" s="240">
        <v>10.74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141</v>
      </c>
      <c r="AU150" s="246" t="s">
        <v>85</v>
      </c>
      <c r="AV150" s="14" t="s">
        <v>85</v>
      </c>
      <c r="AW150" s="14" t="s">
        <v>36</v>
      </c>
      <c r="AX150" s="14" t="s">
        <v>75</v>
      </c>
      <c r="AY150" s="246" t="s">
        <v>131</v>
      </c>
    </row>
    <row r="151" s="14" customFormat="1">
      <c r="A151" s="14"/>
      <c r="B151" s="236"/>
      <c r="C151" s="237"/>
      <c r="D151" s="227" t="s">
        <v>141</v>
      </c>
      <c r="E151" s="238" t="s">
        <v>19</v>
      </c>
      <c r="F151" s="239" t="s">
        <v>878</v>
      </c>
      <c r="G151" s="237"/>
      <c r="H151" s="240">
        <v>11.050000000000001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141</v>
      </c>
      <c r="AU151" s="246" t="s">
        <v>85</v>
      </c>
      <c r="AV151" s="14" t="s">
        <v>85</v>
      </c>
      <c r="AW151" s="14" t="s">
        <v>36</v>
      </c>
      <c r="AX151" s="14" t="s">
        <v>75</v>
      </c>
      <c r="AY151" s="246" t="s">
        <v>131</v>
      </c>
    </row>
    <row r="152" s="15" customFormat="1">
      <c r="A152" s="15"/>
      <c r="B152" s="247"/>
      <c r="C152" s="248"/>
      <c r="D152" s="227" t="s">
        <v>141</v>
      </c>
      <c r="E152" s="249" t="s">
        <v>19</v>
      </c>
      <c r="F152" s="250" t="s">
        <v>159</v>
      </c>
      <c r="G152" s="248"/>
      <c r="H152" s="251">
        <v>21.789999999999999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141</v>
      </c>
      <c r="AU152" s="257" t="s">
        <v>85</v>
      </c>
      <c r="AV152" s="15" t="s">
        <v>137</v>
      </c>
      <c r="AW152" s="15" t="s">
        <v>36</v>
      </c>
      <c r="AX152" s="15" t="s">
        <v>83</v>
      </c>
      <c r="AY152" s="257" t="s">
        <v>131</v>
      </c>
    </row>
    <row r="153" s="2" customFormat="1" ht="33" customHeight="1">
      <c r="A153" s="39"/>
      <c r="B153" s="40"/>
      <c r="C153" s="206" t="s">
        <v>251</v>
      </c>
      <c r="D153" s="206" t="s">
        <v>133</v>
      </c>
      <c r="E153" s="207" t="s">
        <v>879</v>
      </c>
      <c r="F153" s="208" t="s">
        <v>880</v>
      </c>
      <c r="G153" s="209" t="s">
        <v>207</v>
      </c>
      <c r="H153" s="210">
        <v>6.5629999999999997</v>
      </c>
      <c r="I153" s="211"/>
      <c r="J153" s="212">
        <f>ROUND(I153*H153,2)</f>
        <v>0</v>
      </c>
      <c r="K153" s="213"/>
      <c r="L153" s="45"/>
      <c r="M153" s="214" t="s">
        <v>19</v>
      </c>
      <c r="N153" s="215" t="s">
        <v>46</v>
      </c>
      <c r="O153" s="85"/>
      <c r="P153" s="216">
        <f>O153*H153</f>
        <v>0</v>
      </c>
      <c r="Q153" s="216">
        <v>1.8907700000000001</v>
      </c>
      <c r="R153" s="216">
        <f>Q153*H153</f>
        <v>12.409123510000001</v>
      </c>
      <c r="S153" s="216">
        <v>0</v>
      </c>
      <c r="T153" s="21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8" t="s">
        <v>137</v>
      </c>
      <c r="AT153" s="218" t="s">
        <v>133</v>
      </c>
      <c r="AU153" s="218" t="s">
        <v>85</v>
      </c>
      <c r="AY153" s="18" t="s">
        <v>131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8" t="s">
        <v>83</v>
      </c>
      <c r="BK153" s="219">
        <f>ROUND(I153*H153,2)</f>
        <v>0</v>
      </c>
      <c r="BL153" s="18" t="s">
        <v>137</v>
      </c>
      <c r="BM153" s="218" t="s">
        <v>881</v>
      </c>
    </row>
    <row r="154" s="2" customFormat="1">
      <c r="A154" s="39"/>
      <c r="B154" s="40"/>
      <c r="C154" s="41"/>
      <c r="D154" s="220" t="s">
        <v>139</v>
      </c>
      <c r="E154" s="41"/>
      <c r="F154" s="221" t="s">
        <v>882</v>
      </c>
      <c r="G154" s="41"/>
      <c r="H154" s="41"/>
      <c r="I154" s="222"/>
      <c r="J154" s="41"/>
      <c r="K154" s="41"/>
      <c r="L154" s="45"/>
      <c r="M154" s="223"/>
      <c r="N154" s="224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85</v>
      </c>
    </row>
    <row r="155" s="13" customFormat="1">
      <c r="A155" s="13"/>
      <c r="B155" s="225"/>
      <c r="C155" s="226"/>
      <c r="D155" s="227" t="s">
        <v>141</v>
      </c>
      <c r="E155" s="228" t="s">
        <v>19</v>
      </c>
      <c r="F155" s="229" t="s">
        <v>883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141</v>
      </c>
      <c r="AU155" s="235" t="s">
        <v>85</v>
      </c>
      <c r="AV155" s="13" t="s">
        <v>83</v>
      </c>
      <c r="AW155" s="13" t="s">
        <v>36</v>
      </c>
      <c r="AX155" s="13" t="s">
        <v>75</v>
      </c>
      <c r="AY155" s="235" t="s">
        <v>131</v>
      </c>
    </row>
    <row r="156" s="14" customFormat="1">
      <c r="A156" s="14"/>
      <c r="B156" s="236"/>
      <c r="C156" s="237"/>
      <c r="D156" s="227" t="s">
        <v>141</v>
      </c>
      <c r="E156" s="238" t="s">
        <v>19</v>
      </c>
      <c r="F156" s="239" t="s">
        <v>884</v>
      </c>
      <c r="G156" s="237"/>
      <c r="H156" s="240">
        <v>6.5629999999999997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141</v>
      </c>
      <c r="AU156" s="246" t="s">
        <v>85</v>
      </c>
      <c r="AV156" s="14" t="s">
        <v>85</v>
      </c>
      <c r="AW156" s="14" t="s">
        <v>36</v>
      </c>
      <c r="AX156" s="14" t="s">
        <v>83</v>
      </c>
      <c r="AY156" s="246" t="s">
        <v>131</v>
      </c>
    </row>
    <row r="157" s="2" customFormat="1" ht="49.05" customHeight="1">
      <c r="A157" s="39"/>
      <c r="B157" s="40"/>
      <c r="C157" s="206" t="s">
        <v>258</v>
      </c>
      <c r="D157" s="206" t="s">
        <v>133</v>
      </c>
      <c r="E157" s="207" t="s">
        <v>308</v>
      </c>
      <c r="F157" s="208" t="s">
        <v>309</v>
      </c>
      <c r="G157" s="209" t="s">
        <v>207</v>
      </c>
      <c r="H157" s="210">
        <v>1.792</v>
      </c>
      <c r="I157" s="211"/>
      <c r="J157" s="212">
        <f>ROUND(I157*H157,2)</f>
        <v>0</v>
      </c>
      <c r="K157" s="213"/>
      <c r="L157" s="45"/>
      <c r="M157" s="214" t="s">
        <v>19</v>
      </c>
      <c r="N157" s="215" t="s">
        <v>46</v>
      </c>
      <c r="O157" s="85"/>
      <c r="P157" s="216">
        <f>O157*H157</f>
        <v>0</v>
      </c>
      <c r="Q157" s="216">
        <v>2.3010199999999998</v>
      </c>
      <c r="R157" s="216">
        <f>Q157*H157</f>
        <v>4.1234278399999997</v>
      </c>
      <c r="S157" s="216">
        <v>0</v>
      </c>
      <c r="T157" s="21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8" t="s">
        <v>137</v>
      </c>
      <c r="AT157" s="218" t="s">
        <v>133</v>
      </c>
      <c r="AU157" s="218" t="s">
        <v>85</v>
      </c>
      <c r="AY157" s="18" t="s">
        <v>131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8" t="s">
        <v>83</v>
      </c>
      <c r="BK157" s="219">
        <f>ROUND(I157*H157,2)</f>
        <v>0</v>
      </c>
      <c r="BL157" s="18" t="s">
        <v>137</v>
      </c>
      <c r="BM157" s="218" t="s">
        <v>885</v>
      </c>
    </row>
    <row r="158" s="2" customFormat="1">
      <c r="A158" s="39"/>
      <c r="B158" s="40"/>
      <c r="C158" s="41"/>
      <c r="D158" s="220" t="s">
        <v>139</v>
      </c>
      <c r="E158" s="41"/>
      <c r="F158" s="221" t="s">
        <v>311</v>
      </c>
      <c r="G158" s="41"/>
      <c r="H158" s="41"/>
      <c r="I158" s="222"/>
      <c r="J158" s="41"/>
      <c r="K158" s="41"/>
      <c r="L158" s="45"/>
      <c r="M158" s="223"/>
      <c r="N158" s="224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139</v>
      </c>
      <c r="AU158" s="18" t="s">
        <v>85</v>
      </c>
    </row>
    <row r="159" s="14" customFormat="1">
      <c r="A159" s="14"/>
      <c r="B159" s="236"/>
      <c r="C159" s="237"/>
      <c r="D159" s="227" t="s">
        <v>141</v>
      </c>
      <c r="E159" s="238" t="s">
        <v>19</v>
      </c>
      <c r="F159" s="239" t="s">
        <v>886</v>
      </c>
      <c r="G159" s="237"/>
      <c r="H159" s="240">
        <v>1.792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141</v>
      </c>
      <c r="AU159" s="246" t="s">
        <v>85</v>
      </c>
      <c r="AV159" s="14" t="s">
        <v>85</v>
      </c>
      <c r="AW159" s="14" t="s">
        <v>36</v>
      </c>
      <c r="AX159" s="14" t="s">
        <v>83</v>
      </c>
      <c r="AY159" s="246" t="s">
        <v>131</v>
      </c>
    </row>
    <row r="160" s="12" customFormat="1" ht="22.8" customHeight="1">
      <c r="A160" s="12"/>
      <c r="B160" s="190"/>
      <c r="C160" s="191"/>
      <c r="D160" s="192" t="s">
        <v>74</v>
      </c>
      <c r="E160" s="204" t="s">
        <v>165</v>
      </c>
      <c r="F160" s="204" t="s">
        <v>582</v>
      </c>
      <c r="G160" s="191"/>
      <c r="H160" s="191"/>
      <c r="I160" s="194"/>
      <c r="J160" s="205">
        <f>BK160</f>
        <v>0</v>
      </c>
      <c r="K160" s="191"/>
      <c r="L160" s="196"/>
      <c r="M160" s="197"/>
      <c r="N160" s="198"/>
      <c r="O160" s="198"/>
      <c r="P160" s="199">
        <f>SUM(P161:P164)</f>
        <v>0</v>
      </c>
      <c r="Q160" s="198"/>
      <c r="R160" s="199">
        <f>SUM(R161:R164)</f>
        <v>5.1002700000000001</v>
      </c>
      <c r="S160" s="198"/>
      <c r="T160" s="200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83</v>
      </c>
      <c r="AT160" s="202" t="s">
        <v>74</v>
      </c>
      <c r="AU160" s="202" t="s">
        <v>83</v>
      </c>
      <c r="AY160" s="201" t="s">
        <v>131</v>
      </c>
      <c r="BK160" s="203">
        <f>SUM(BK161:BK164)</f>
        <v>0</v>
      </c>
    </row>
    <row r="161" s="2" customFormat="1" ht="37.8" customHeight="1">
      <c r="A161" s="39"/>
      <c r="B161" s="40"/>
      <c r="C161" s="206" t="s">
        <v>264</v>
      </c>
      <c r="D161" s="206" t="s">
        <v>133</v>
      </c>
      <c r="E161" s="207" t="s">
        <v>583</v>
      </c>
      <c r="F161" s="208" t="s">
        <v>584</v>
      </c>
      <c r="G161" s="209" t="s">
        <v>136</v>
      </c>
      <c r="H161" s="210">
        <v>10.5</v>
      </c>
      <c r="I161" s="211"/>
      <c r="J161" s="212">
        <f>ROUND(I161*H161,2)</f>
        <v>0</v>
      </c>
      <c r="K161" s="213"/>
      <c r="L161" s="45"/>
      <c r="M161" s="214" t="s">
        <v>19</v>
      </c>
      <c r="N161" s="215" t="s">
        <v>46</v>
      </c>
      <c r="O161" s="85"/>
      <c r="P161" s="216">
        <f>O161*H161</f>
        <v>0</v>
      </c>
      <c r="Q161" s="216">
        <v>0.48574000000000001</v>
      </c>
      <c r="R161" s="216">
        <f>Q161*H161</f>
        <v>5.1002700000000001</v>
      </c>
      <c r="S161" s="216">
        <v>0</v>
      </c>
      <c r="T161" s="21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8" t="s">
        <v>137</v>
      </c>
      <c r="AT161" s="218" t="s">
        <v>133</v>
      </c>
      <c r="AU161" s="218" t="s">
        <v>85</v>
      </c>
      <c r="AY161" s="18" t="s">
        <v>131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8" t="s">
        <v>83</v>
      </c>
      <c r="BK161" s="219">
        <f>ROUND(I161*H161,2)</f>
        <v>0</v>
      </c>
      <c r="BL161" s="18" t="s">
        <v>137</v>
      </c>
      <c r="BM161" s="218" t="s">
        <v>887</v>
      </c>
    </row>
    <row r="162" s="2" customFormat="1">
      <c r="A162" s="39"/>
      <c r="B162" s="40"/>
      <c r="C162" s="41"/>
      <c r="D162" s="220" t="s">
        <v>139</v>
      </c>
      <c r="E162" s="41"/>
      <c r="F162" s="221" t="s">
        <v>586</v>
      </c>
      <c r="G162" s="41"/>
      <c r="H162" s="41"/>
      <c r="I162" s="222"/>
      <c r="J162" s="41"/>
      <c r="K162" s="41"/>
      <c r="L162" s="45"/>
      <c r="M162" s="223"/>
      <c r="N162" s="224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139</v>
      </c>
      <c r="AU162" s="18" t="s">
        <v>85</v>
      </c>
    </row>
    <row r="163" s="13" customFormat="1">
      <c r="A163" s="13"/>
      <c r="B163" s="225"/>
      <c r="C163" s="226"/>
      <c r="D163" s="227" t="s">
        <v>141</v>
      </c>
      <c r="E163" s="228" t="s">
        <v>19</v>
      </c>
      <c r="F163" s="229" t="s">
        <v>888</v>
      </c>
      <c r="G163" s="226"/>
      <c r="H163" s="228" t="s">
        <v>19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141</v>
      </c>
      <c r="AU163" s="235" t="s">
        <v>85</v>
      </c>
      <c r="AV163" s="13" t="s">
        <v>83</v>
      </c>
      <c r="AW163" s="13" t="s">
        <v>36</v>
      </c>
      <c r="AX163" s="13" t="s">
        <v>75</v>
      </c>
      <c r="AY163" s="235" t="s">
        <v>131</v>
      </c>
    </row>
    <row r="164" s="14" customFormat="1">
      <c r="A164" s="14"/>
      <c r="B164" s="236"/>
      <c r="C164" s="237"/>
      <c r="D164" s="227" t="s">
        <v>141</v>
      </c>
      <c r="E164" s="238" t="s">
        <v>19</v>
      </c>
      <c r="F164" s="239" t="s">
        <v>889</v>
      </c>
      <c r="G164" s="237"/>
      <c r="H164" s="240">
        <v>10.5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141</v>
      </c>
      <c r="AU164" s="246" t="s">
        <v>85</v>
      </c>
      <c r="AV164" s="14" t="s">
        <v>85</v>
      </c>
      <c r="AW164" s="14" t="s">
        <v>36</v>
      </c>
      <c r="AX164" s="14" t="s">
        <v>83</v>
      </c>
      <c r="AY164" s="246" t="s">
        <v>131</v>
      </c>
    </row>
    <row r="165" s="12" customFormat="1" ht="22.8" customHeight="1">
      <c r="A165" s="12"/>
      <c r="B165" s="190"/>
      <c r="C165" s="191"/>
      <c r="D165" s="192" t="s">
        <v>74</v>
      </c>
      <c r="E165" s="204" t="s">
        <v>188</v>
      </c>
      <c r="F165" s="204" t="s">
        <v>890</v>
      </c>
      <c r="G165" s="191"/>
      <c r="H165" s="191"/>
      <c r="I165" s="194"/>
      <c r="J165" s="205">
        <f>BK165</f>
        <v>0</v>
      </c>
      <c r="K165" s="191"/>
      <c r="L165" s="196"/>
      <c r="M165" s="197"/>
      <c r="N165" s="198"/>
      <c r="O165" s="198"/>
      <c r="P165" s="199">
        <f>SUM(P166:P191)</f>
        <v>0</v>
      </c>
      <c r="Q165" s="198"/>
      <c r="R165" s="199">
        <f>SUM(R166:R191)</f>
        <v>22.1166752</v>
      </c>
      <c r="S165" s="198"/>
      <c r="T165" s="200">
        <f>SUM(T166:T191)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1" t="s">
        <v>83</v>
      </c>
      <c r="AT165" s="202" t="s">
        <v>74</v>
      </c>
      <c r="AU165" s="202" t="s">
        <v>83</v>
      </c>
      <c r="AY165" s="201" t="s">
        <v>131</v>
      </c>
      <c r="BK165" s="203">
        <f>SUM(BK166:BK191)</f>
        <v>0</v>
      </c>
    </row>
    <row r="166" s="2" customFormat="1" ht="24.15" customHeight="1">
      <c r="A166" s="39"/>
      <c r="B166" s="40"/>
      <c r="C166" s="206" t="s">
        <v>270</v>
      </c>
      <c r="D166" s="206" t="s">
        <v>133</v>
      </c>
      <c r="E166" s="207" t="s">
        <v>891</v>
      </c>
      <c r="F166" s="208" t="s">
        <v>892</v>
      </c>
      <c r="G166" s="209" t="s">
        <v>191</v>
      </c>
      <c r="H166" s="210">
        <v>49</v>
      </c>
      <c r="I166" s="211"/>
      <c r="J166" s="212">
        <f>ROUND(I166*H166,2)</f>
        <v>0</v>
      </c>
      <c r="K166" s="213"/>
      <c r="L166" s="45"/>
      <c r="M166" s="214" t="s">
        <v>19</v>
      </c>
      <c r="N166" s="215" t="s">
        <v>46</v>
      </c>
      <c r="O166" s="85"/>
      <c r="P166" s="216">
        <f>O166*H166</f>
        <v>0</v>
      </c>
      <c r="Q166" s="216">
        <v>1.0000000000000001E-05</v>
      </c>
      <c r="R166" s="216">
        <f>Q166*H166</f>
        <v>0.00049000000000000009</v>
      </c>
      <c r="S166" s="216">
        <v>0</v>
      </c>
      <c r="T166" s="21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8" t="s">
        <v>137</v>
      </c>
      <c r="AT166" s="218" t="s">
        <v>133</v>
      </c>
      <c r="AU166" s="218" t="s">
        <v>85</v>
      </c>
      <c r="AY166" s="18" t="s">
        <v>131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8" t="s">
        <v>83</v>
      </c>
      <c r="BK166" s="219">
        <f>ROUND(I166*H166,2)</f>
        <v>0</v>
      </c>
      <c r="BL166" s="18" t="s">
        <v>137</v>
      </c>
      <c r="BM166" s="218" t="s">
        <v>893</v>
      </c>
    </row>
    <row r="167" s="2" customFormat="1">
      <c r="A167" s="39"/>
      <c r="B167" s="40"/>
      <c r="C167" s="41"/>
      <c r="D167" s="220" t="s">
        <v>139</v>
      </c>
      <c r="E167" s="41"/>
      <c r="F167" s="221" t="s">
        <v>894</v>
      </c>
      <c r="G167" s="41"/>
      <c r="H167" s="41"/>
      <c r="I167" s="222"/>
      <c r="J167" s="41"/>
      <c r="K167" s="41"/>
      <c r="L167" s="45"/>
      <c r="M167" s="223"/>
      <c r="N167" s="224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139</v>
      </c>
      <c r="AU167" s="18" t="s">
        <v>85</v>
      </c>
    </row>
    <row r="168" s="2" customFormat="1">
      <c r="A168" s="39"/>
      <c r="B168" s="40"/>
      <c r="C168" s="41"/>
      <c r="D168" s="227" t="s">
        <v>336</v>
      </c>
      <c r="E168" s="41"/>
      <c r="F168" s="269" t="s">
        <v>895</v>
      </c>
      <c r="G168" s="41"/>
      <c r="H168" s="41"/>
      <c r="I168" s="222"/>
      <c r="J168" s="41"/>
      <c r="K168" s="41"/>
      <c r="L168" s="45"/>
      <c r="M168" s="223"/>
      <c r="N168" s="224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336</v>
      </c>
      <c r="AU168" s="18" t="s">
        <v>85</v>
      </c>
    </row>
    <row r="169" s="13" customFormat="1">
      <c r="A169" s="13"/>
      <c r="B169" s="225"/>
      <c r="C169" s="226"/>
      <c r="D169" s="227" t="s">
        <v>141</v>
      </c>
      <c r="E169" s="228" t="s">
        <v>19</v>
      </c>
      <c r="F169" s="229" t="s">
        <v>896</v>
      </c>
      <c r="G169" s="226"/>
      <c r="H169" s="228" t="s">
        <v>19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141</v>
      </c>
      <c r="AU169" s="235" t="s">
        <v>85</v>
      </c>
      <c r="AV169" s="13" t="s">
        <v>83</v>
      </c>
      <c r="AW169" s="13" t="s">
        <v>36</v>
      </c>
      <c r="AX169" s="13" t="s">
        <v>75</v>
      </c>
      <c r="AY169" s="235" t="s">
        <v>131</v>
      </c>
    </row>
    <row r="170" s="14" customFormat="1">
      <c r="A170" s="14"/>
      <c r="B170" s="236"/>
      <c r="C170" s="237"/>
      <c r="D170" s="227" t="s">
        <v>141</v>
      </c>
      <c r="E170" s="238" t="s">
        <v>19</v>
      </c>
      <c r="F170" s="239" t="s">
        <v>897</v>
      </c>
      <c r="G170" s="237"/>
      <c r="H170" s="240">
        <v>49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141</v>
      </c>
      <c r="AU170" s="246" t="s">
        <v>85</v>
      </c>
      <c r="AV170" s="14" t="s">
        <v>85</v>
      </c>
      <c r="AW170" s="14" t="s">
        <v>36</v>
      </c>
      <c r="AX170" s="14" t="s">
        <v>83</v>
      </c>
      <c r="AY170" s="246" t="s">
        <v>131</v>
      </c>
    </row>
    <row r="171" s="2" customFormat="1" ht="24.15" customHeight="1">
      <c r="A171" s="39"/>
      <c r="B171" s="40"/>
      <c r="C171" s="258" t="s">
        <v>277</v>
      </c>
      <c r="D171" s="258" t="s">
        <v>278</v>
      </c>
      <c r="E171" s="259" t="s">
        <v>898</v>
      </c>
      <c r="F171" s="260" t="s">
        <v>899</v>
      </c>
      <c r="G171" s="261" t="s">
        <v>191</v>
      </c>
      <c r="H171" s="262">
        <v>49.979999999999997</v>
      </c>
      <c r="I171" s="263"/>
      <c r="J171" s="264">
        <f>ROUND(I171*H171,2)</f>
        <v>0</v>
      </c>
      <c r="K171" s="265"/>
      <c r="L171" s="266"/>
      <c r="M171" s="267" t="s">
        <v>19</v>
      </c>
      <c r="N171" s="268" t="s">
        <v>46</v>
      </c>
      <c r="O171" s="85"/>
      <c r="P171" s="216">
        <f>O171*H171</f>
        <v>0</v>
      </c>
      <c r="Q171" s="216">
        <v>0.0014</v>
      </c>
      <c r="R171" s="216">
        <f>Q171*H171</f>
        <v>0.069971999999999993</v>
      </c>
      <c r="S171" s="216">
        <v>0</v>
      </c>
      <c r="T171" s="21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8" t="s">
        <v>188</v>
      </c>
      <c r="AT171" s="218" t="s">
        <v>278</v>
      </c>
      <c r="AU171" s="218" t="s">
        <v>85</v>
      </c>
      <c r="AY171" s="18" t="s">
        <v>131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8" t="s">
        <v>83</v>
      </c>
      <c r="BK171" s="219">
        <f>ROUND(I171*H171,2)</f>
        <v>0</v>
      </c>
      <c r="BL171" s="18" t="s">
        <v>137</v>
      </c>
      <c r="BM171" s="218" t="s">
        <v>900</v>
      </c>
    </row>
    <row r="172" s="14" customFormat="1">
      <c r="A172" s="14"/>
      <c r="B172" s="236"/>
      <c r="C172" s="237"/>
      <c r="D172" s="227" t="s">
        <v>141</v>
      </c>
      <c r="E172" s="238" t="s">
        <v>19</v>
      </c>
      <c r="F172" s="239" t="s">
        <v>901</v>
      </c>
      <c r="G172" s="237"/>
      <c r="H172" s="240">
        <v>49.979999999999997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141</v>
      </c>
      <c r="AU172" s="246" t="s">
        <v>85</v>
      </c>
      <c r="AV172" s="14" t="s">
        <v>85</v>
      </c>
      <c r="AW172" s="14" t="s">
        <v>36</v>
      </c>
      <c r="AX172" s="14" t="s">
        <v>83</v>
      </c>
      <c r="AY172" s="246" t="s">
        <v>131</v>
      </c>
    </row>
    <row r="173" s="2" customFormat="1" ht="24.15" customHeight="1">
      <c r="A173" s="39"/>
      <c r="B173" s="40"/>
      <c r="C173" s="206" t="s">
        <v>7</v>
      </c>
      <c r="D173" s="206" t="s">
        <v>133</v>
      </c>
      <c r="E173" s="207" t="s">
        <v>902</v>
      </c>
      <c r="F173" s="208" t="s">
        <v>903</v>
      </c>
      <c r="G173" s="209" t="s">
        <v>191</v>
      </c>
      <c r="H173" s="210">
        <v>107.40000000000001</v>
      </c>
      <c r="I173" s="211"/>
      <c r="J173" s="212">
        <f>ROUND(I173*H173,2)</f>
        <v>0</v>
      </c>
      <c r="K173" s="213"/>
      <c r="L173" s="45"/>
      <c r="M173" s="214" t="s">
        <v>19</v>
      </c>
      <c r="N173" s="215" t="s">
        <v>46</v>
      </c>
      <c r="O173" s="85"/>
      <c r="P173" s="216">
        <f>O173*H173</f>
        <v>0</v>
      </c>
      <c r="Q173" s="216">
        <v>1.0000000000000001E-05</v>
      </c>
      <c r="R173" s="216">
        <f>Q173*H173</f>
        <v>0.0010740000000000001</v>
      </c>
      <c r="S173" s="216">
        <v>0</v>
      </c>
      <c r="T173" s="21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8" t="s">
        <v>137</v>
      </c>
      <c r="AT173" s="218" t="s">
        <v>133</v>
      </c>
      <c r="AU173" s="218" t="s">
        <v>85</v>
      </c>
      <c r="AY173" s="18" t="s">
        <v>131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8" t="s">
        <v>83</v>
      </c>
      <c r="BK173" s="219">
        <f>ROUND(I173*H173,2)</f>
        <v>0</v>
      </c>
      <c r="BL173" s="18" t="s">
        <v>137</v>
      </c>
      <c r="BM173" s="218" t="s">
        <v>904</v>
      </c>
    </row>
    <row r="174" s="2" customFormat="1">
      <c r="A174" s="39"/>
      <c r="B174" s="40"/>
      <c r="C174" s="41"/>
      <c r="D174" s="220" t="s">
        <v>139</v>
      </c>
      <c r="E174" s="41"/>
      <c r="F174" s="221" t="s">
        <v>905</v>
      </c>
      <c r="G174" s="41"/>
      <c r="H174" s="41"/>
      <c r="I174" s="222"/>
      <c r="J174" s="41"/>
      <c r="K174" s="41"/>
      <c r="L174" s="45"/>
      <c r="M174" s="223"/>
      <c r="N174" s="224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139</v>
      </c>
      <c r="AU174" s="18" t="s">
        <v>85</v>
      </c>
    </row>
    <row r="175" s="13" customFormat="1">
      <c r="A175" s="13"/>
      <c r="B175" s="225"/>
      <c r="C175" s="226"/>
      <c r="D175" s="227" t="s">
        <v>141</v>
      </c>
      <c r="E175" s="228" t="s">
        <v>19</v>
      </c>
      <c r="F175" s="229" t="s">
        <v>906</v>
      </c>
      <c r="G175" s="226"/>
      <c r="H175" s="228" t="s">
        <v>19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141</v>
      </c>
      <c r="AU175" s="235" t="s">
        <v>85</v>
      </c>
      <c r="AV175" s="13" t="s">
        <v>83</v>
      </c>
      <c r="AW175" s="13" t="s">
        <v>36</v>
      </c>
      <c r="AX175" s="13" t="s">
        <v>75</v>
      </c>
      <c r="AY175" s="235" t="s">
        <v>131</v>
      </c>
    </row>
    <row r="176" s="14" customFormat="1">
      <c r="A176" s="14"/>
      <c r="B176" s="236"/>
      <c r="C176" s="237"/>
      <c r="D176" s="227" t="s">
        <v>141</v>
      </c>
      <c r="E176" s="238" t="s">
        <v>19</v>
      </c>
      <c r="F176" s="239" t="s">
        <v>907</v>
      </c>
      <c r="G176" s="237"/>
      <c r="H176" s="240">
        <v>107.40000000000001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141</v>
      </c>
      <c r="AU176" s="246" t="s">
        <v>85</v>
      </c>
      <c r="AV176" s="14" t="s">
        <v>85</v>
      </c>
      <c r="AW176" s="14" t="s">
        <v>36</v>
      </c>
      <c r="AX176" s="14" t="s">
        <v>83</v>
      </c>
      <c r="AY176" s="246" t="s">
        <v>131</v>
      </c>
    </row>
    <row r="177" s="2" customFormat="1" ht="24.15" customHeight="1">
      <c r="A177" s="39"/>
      <c r="B177" s="40"/>
      <c r="C177" s="258" t="s">
        <v>288</v>
      </c>
      <c r="D177" s="258" t="s">
        <v>278</v>
      </c>
      <c r="E177" s="259" t="s">
        <v>908</v>
      </c>
      <c r="F177" s="260" t="s">
        <v>909</v>
      </c>
      <c r="G177" s="261" t="s">
        <v>191</v>
      </c>
      <c r="H177" s="262">
        <v>109.548</v>
      </c>
      <c r="I177" s="263"/>
      <c r="J177" s="264">
        <f>ROUND(I177*H177,2)</f>
        <v>0</v>
      </c>
      <c r="K177" s="265"/>
      <c r="L177" s="266"/>
      <c r="M177" s="267" t="s">
        <v>19</v>
      </c>
      <c r="N177" s="268" t="s">
        <v>46</v>
      </c>
      <c r="O177" s="85"/>
      <c r="P177" s="216">
        <f>O177*H177</f>
        <v>0</v>
      </c>
      <c r="Q177" s="216">
        <v>0.0028999999999999998</v>
      </c>
      <c r="R177" s="216">
        <f>Q177*H177</f>
        <v>0.3176892</v>
      </c>
      <c r="S177" s="216">
        <v>0</v>
      </c>
      <c r="T177" s="21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8" t="s">
        <v>188</v>
      </c>
      <c r="AT177" s="218" t="s">
        <v>278</v>
      </c>
      <c r="AU177" s="218" t="s">
        <v>85</v>
      </c>
      <c r="AY177" s="18" t="s">
        <v>131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8" t="s">
        <v>83</v>
      </c>
      <c r="BK177" s="219">
        <f>ROUND(I177*H177,2)</f>
        <v>0</v>
      </c>
      <c r="BL177" s="18" t="s">
        <v>137</v>
      </c>
      <c r="BM177" s="218" t="s">
        <v>910</v>
      </c>
    </row>
    <row r="178" s="14" customFormat="1">
      <c r="A178" s="14"/>
      <c r="B178" s="236"/>
      <c r="C178" s="237"/>
      <c r="D178" s="227" t="s">
        <v>141</v>
      </c>
      <c r="E178" s="238" t="s">
        <v>19</v>
      </c>
      <c r="F178" s="239" t="s">
        <v>911</v>
      </c>
      <c r="G178" s="237"/>
      <c r="H178" s="240">
        <v>109.548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141</v>
      </c>
      <c r="AU178" s="246" t="s">
        <v>85</v>
      </c>
      <c r="AV178" s="14" t="s">
        <v>85</v>
      </c>
      <c r="AW178" s="14" t="s">
        <v>36</v>
      </c>
      <c r="AX178" s="14" t="s">
        <v>83</v>
      </c>
      <c r="AY178" s="246" t="s">
        <v>131</v>
      </c>
    </row>
    <row r="179" s="2" customFormat="1" ht="37.8" customHeight="1">
      <c r="A179" s="39"/>
      <c r="B179" s="40"/>
      <c r="C179" s="206" t="s">
        <v>294</v>
      </c>
      <c r="D179" s="206" t="s">
        <v>133</v>
      </c>
      <c r="E179" s="207" t="s">
        <v>912</v>
      </c>
      <c r="F179" s="208" t="s">
        <v>913</v>
      </c>
      <c r="G179" s="209" t="s">
        <v>291</v>
      </c>
      <c r="H179" s="210">
        <v>5</v>
      </c>
      <c r="I179" s="211"/>
      <c r="J179" s="212">
        <f>ROUND(I179*H179,2)</f>
        <v>0</v>
      </c>
      <c r="K179" s="213"/>
      <c r="L179" s="45"/>
      <c r="M179" s="214" t="s">
        <v>19</v>
      </c>
      <c r="N179" s="215" t="s">
        <v>46</v>
      </c>
      <c r="O179" s="85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8" t="s">
        <v>137</v>
      </c>
      <c r="AT179" s="218" t="s">
        <v>133</v>
      </c>
      <c r="AU179" s="218" t="s">
        <v>85</v>
      </c>
      <c r="AY179" s="18" t="s">
        <v>131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8" t="s">
        <v>83</v>
      </c>
      <c r="BK179" s="219">
        <f>ROUND(I179*H179,2)</f>
        <v>0</v>
      </c>
      <c r="BL179" s="18" t="s">
        <v>137</v>
      </c>
      <c r="BM179" s="218" t="s">
        <v>914</v>
      </c>
    </row>
    <row r="180" s="2" customFormat="1">
      <c r="A180" s="39"/>
      <c r="B180" s="40"/>
      <c r="C180" s="41"/>
      <c r="D180" s="220" t="s">
        <v>139</v>
      </c>
      <c r="E180" s="41"/>
      <c r="F180" s="221" t="s">
        <v>915</v>
      </c>
      <c r="G180" s="41"/>
      <c r="H180" s="41"/>
      <c r="I180" s="222"/>
      <c r="J180" s="41"/>
      <c r="K180" s="41"/>
      <c r="L180" s="45"/>
      <c r="M180" s="223"/>
      <c r="N180" s="224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139</v>
      </c>
      <c r="AU180" s="18" t="s">
        <v>85</v>
      </c>
    </row>
    <row r="181" s="2" customFormat="1" ht="16.5" customHeight="1">
      <c r="A181" s="39"/>
      <c r="B181" s="40"/>
      <c r="C181" s="258" t="s">
        <v>298</v>
      </c>
      <c r="D181" s="258" t="s">
        <v>278</v>
      </c>
      <c r="E181" s="259" t="s">
        <v>916</v>
      </c>
      <c r="F181" s="260" t="s">
        <v>917</v>
      </c>
      <c r="G181" s="261" t="s">
        <v>291</v>
      </c>
      <c r="H181" s="262">
        <v>5</v>
      </c>
      <c r="I181" s="263"/>
      <c r="J181" s="264">
        <f>ROUND(I181*H181,2)</f>
        <v>0</v>
      </c>
      <c r="K181" s="265"/>
      <c r="L181" s="266"/>
      <c r="M181" s="267" t="s">
        <v>19</v>
      </c>
      <c r="N181" s="268" t="s">
        <v>46</v>
      </c>
      <c r="O181" s="85"/>
      <c r="P181" s="216">
        <f>O181*H181</f>
        <v>0</v>
      </c>
      <c r="Q181" s="216">
        <v>0.00080000000000000004</v>
      </c>
      <c r="R181" s="216">
        <f>Q181*H181</f>
        <v>0.0040000000000000001</v>
      </c>
      <c r="S181" s="216">
        <v>0</v>
      </c>
      <c r="T181" s="21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8" t="s">
        <v>188</v>
      </c>
      <c r="AT181" s="218" t="s">
        <v>278</v>
      </c>
      <c r="AU181" s="218" t="s">
        <v>85</v>
      </c>
      <c r="AY181" s="18" t="s">
        <v>131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8" t="s">
        <v>83</v>
      </c>
      <c r="BK181" s="219">
        <f>ROUND(I181*H181,2)</f>
        <v>0</v>
      </c>
      <c r="BL181" s="18" t="s">
        <v>137</v>
      </c>
      <c r="BM181" s="218" t="s">
        <v>918</v>
      </c>
    </row>
    <row r="182" s="2" customFormat="1" ht="37.8" customHeight="1">
      <c r="A182" s="39"/>
      <c r="B182" s="40"/>
      <c r="C182" s="206" t="s">
        <v>303</v>
      </c>
      <c r="D182" s="206" t="s">
        <v>133</v>
      </c>
      <c r="E182" s="207" t="s">
        <v>919</v>
      </c>
      <c r="F182" s="208" t="s">
        <v>920</v>
      </c>
      <c r="G182" s="209" t="s">
        <v>291</v>
      </c>
      <c r="H182" s="210">
        <v>7</v>
      </c>
      <c r="I182" s="211"/>
      <c r="J182" s="212">
        <f>ROUND(I182*H182,2)</f>
        <v>0</v>
      </c>
      <c r="K182" s="213"/>
      <c r="L182" s="45"/>
      <c r="M182" s="214" t="s">
        <v>19</v>
      </c>
      <c r="N182" s="215" t="s">
        <v>46</v>
      </c>
      <c r="O182" s="85"/>
      <c r="P182" s="216">
        <f>O182*H182</f>
        <v>0</v>
      </c>
      <c r="Q182" s="216">
        <v>1.92655</v>
      </c>
      <c r="R182" s="216">
        <f>Q182*H182</f>
        <v>13.485849999999999</v>
      </c>
      <c r="S182" s="216">
        <v>0</v>
      </c>
      <c r="T182" s="21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8" t="s">
        <v>137</v>
      </c>
      <c r="AT182" s="218" t="s">
        <v>133</v>
      </c>
      <c r="AU182" s="218" t="s">
        <v>85</v>
      </c>
      <c r="AY182" s="18" t="s">
        <v>131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8" t="s">
        <v>83</v>
      </c>
      <c r="BK182" s="219">
        <f>ROUND(I182*H182,2)</f>
        <v>0</v>
      </c>
      <c r="BL182" s="18" t="s">
        <v>137</v>
      </c>
      <c r="BM182" s="218" t="s">
        <v>921</v>
      </c>
    </row>
    <row r="183" s="2" customFormat="1">
      <c r="A183" s="39"/>
      <c r="B183" s="40"/>
      <c r="C183" s="41"/>
      <c r="D183" s="220" t="s">
        <v>139</v>
      </c>
      <c r="E183" s="41"/>
      <c r="F183" s="221" t="s">
        <v>922</v>
      </c>
      <c r="G183" s="41"/>
      <c r="H183" s="41"/>
      <c r="I183" s="222"/>
      <c r="J183" s="41"/>
      <c r="K183" s="41"/>
      <c r="L183" s="45"/>
      <c r="M183" s="223"/>
      <c r="N183" s="224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139</v>
      </c>
      <c r="AU183" s="18" t="s">
        <v>85</v>
      </c>
    </row>
    <row r="184" s="2" customFormat="1" ht="21.75" customHeight="1">
      <c r="A184" s="39"/>
      <c r="B184" s="40"/>
      <c r="C184" s="258" t="s">
        <v>307</v>
      </c>
      <c r="D184" s="258" t="s">
        <v>278</v>
      </c>
      <c r="E184" s="259" t="s">
        <v>923</v>
      </c>
      <c r="F184" s="260" t="s">
        <v>924</v>
      </c>
      <c r="G184" s="261" t="s">
        <v>925</v>
      </c>
      <c r="H184" s="262">
        <v>7</v>
      </c>
      <c r="I184" s="263"/>
      <c r="J184" s="264">
        <f>ROUND(I184*H184,2)</f>
        <v>0</v>
      </c>
      <c r="K184" s="265"/>
      <c r="L184" s="266"/>
      <c r="M184" s="267" t="s">
        <v>19</v>
      </c>
      <c r="N184" s="268" t="s">
        <v>46</v>
      </c>
      <c r="O184" s="85"/>
      <c r="P184" s="216">
        <f>O184*H184</f>
        <v>0</v>
      </c>
      <c r="Q184" s="216">
        <v>1</v>
      </c>
      <c r="R184" s="216">
        <f>Q184*H184</f>
        <v>7</v>
      </c>
      <c r="S184" s="216">
        <v>0</v>
      </c>
      <c r="T184" s="21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8" t="s">
        <v>188</v>
      </c>
      <c r="AT184" s="218" t="s">
        <v>278</v>
      </c>
      <c r="AU184" s="218" t="s">
        <v>85</v>
      </c>
      <c r="AY184" s="18" t="s">
        <v>131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8" t="s">
        <v>83</v>
      </c>
      <c r="BK184" s="219">
        <f>ROUND(I184*H184,2)</f>
        <v>0</v>
      </c>
      <c r="BL184" s="18" t="s">
        <v>137</v>
      </c>
      <c r="BM184" s="218" t="s">
        <v>926</v>
      </c>
    </row>
    <row r="185" s="2" customFormat="1">
      <c r="A185" s="39"/>
      <c r="B185" s="40"/>
      <c r="C185" s="41"/>
      <c r="D185" s="227" t="s">
        <v>336</v>
      </c>
      <c r="E185" s="41"/>
      <c r="F185" s="269" t="s">
        <v>927</v>
      </c>
      <c r="G185" s="41"/>
      <c r="H185" s="41"/>
      <c r="I185" s="222"/>
      <c r="J185" s="41"/>
      <c r="K185" s="41"/>
      <c r="L185" s="45"/>
      <c r="M185" s="223"/>
      <c r="N185" s="224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336</v>
      </c>
      <c r="AU185" s="18" t="s">
        <v>85</v>
      </c>
    </row>
    <row r="186" s="2" customFormat="1" ht="37.8" customHeight="1">
      <c r="A186" s="39"/>
      <c r="B186" s="40"/>
      <c r="C186" s="206" t="s">
        <v>313</v>
      </c>
      <c r="D186" s="206" t="s">
        <v>133</v>
      </c>
      <c r="E186" s="207" t="s">
        <v>928</v>
      </c>
      <c r="F186" s="208" t="s">
        <v>929</v>
      </c>
      <c r="G186" s="209" t="s">
        <v>291</v>
      </c>
      <c r="H186" s="210">
        <v>5</v>
      </c>
      <c r="I186" s="211"/>
      <c r="J186" s="212">
        <f>ROUND(I186*H186,2)</f>
        <v>0</v>
      </c>
      <c r="K186" s="213"/>
      <c r="L186" s="45"/>
      <c r="M186" s="214" t="s">
        <v>19</v>
      </c>
      <c r="N186" s="215" t="s">
        <v>46</v>
      </c>
      <c r="O186" s="85"/>
      <c r="P186" s="216">
        <f>O186*H186</f>
        <v>0</v>
      </c>
      <c r="Q186" s="216">
        <v>0.089999999999999997</v>
      </c>
      <c r="R186" s="216">
        <f>Q186*H186</f>
        <v>0.44999999999999996</v>
      </c>
      <c r="S186" s="216">
        <v>0</v>
      </c>
      <c r="T186" s="21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8" t="s">
        <v>137</v>
      </c>
      <c r="AT186" s="218" t="s">
        <v>133</v>
      </c>
      <c r="AU186" s="218" t="s">
        <v>85</v>
      </c>
      <c r="AY186" s="18" t="s">
        <v>131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8" t="s">
        <v>83</v>
      </c>
      <c r="BK186" s="219">
        <f>ROUND(I186*H186,2)</f>
        <v>0</v>
      </c>
      <c r="BL186" s="18" t="s">
        <v>137</v>
      </c>
      <c r="BM186" s="218" t="s">
        <v>930</v>
      </c>
    </row>
    <row r="187" s="2" customFormat="1">
      <c r="A187" s="39"/>
      <c r="B187" s="40"/>
      <c r="C187" s="41"/>
      <c r="D187" s="220" t="s">
        <v>139</v>
      </c>
      <c r="E187" s="41"/>
      <c r="F187" s="221" t="s">
        <v>931</v>
      </c>
      <c r="G187" s="41"/>
      <c r="H187" s="41"/>
      <c r="I187" s="222"/>
      <c r="J187" s="41"/>
      <c r="K187" s="41"/>
      <c r="L187" s="45"/>
      <c r="M187" s="223"/>
      <c r="N187" s="224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139</v>
      </c>
      <c r="AU187" s="18" t="s">
        <v>85</v>
      </c>
    </row>
    <row r="188" s="2" customFormat="1" ht="24.15" customHeight="1">
      <c r="A188" s="39"/>
      <c r="B188" s="40"/>
      <c r="C188" s="258" t="s">
        <v>318</v>
      </c>
      <c r="D188" s="258" t="s">
        <v>278</v>
      </c>
      <c r="E188" s="259" t="s">
        <v>932</v>
      </c>
      <c r="F188" s="260" t="s">
        <v>933</v>
      </c>
      <c r="G188" s="261" t="s">
        <v>291</v>
      </c>
      <c r="H188" s="262">
        <v>5</v>
      </c>
      <c r="I188" s="263"/>
      <c r="J188" s="264">
        <f>ROUND(I188*H188,2)</f>
        <v>0</v>
      </c>
      <c r="K188" s="265"/>
      <c r="L188" s="266"/>
      <c r="M188" s="267" t="s">
        <v>19</v>
      </c>
      <c r="N188" s="268" t="s">
        <v>46</v>
      </c>
      <c r="O188" s="85"/>
      <c r="P188" s="216">
        <f>O188*H188</f>
        <v>0</v>
      </c>
      <c r="Q188" s="216">
        <v>0.099000000000000005</v>
      </c>
      <c r="R188" s="216">
        <f>Q188*H188</f>
        <v>0.495</v>
      </c>
      <c r="S188" s="216">
        <v>0</v>
      </c>
      <c r="T188" s="21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8" t="s">
        <v>188</v>
      </c>
      <c r="AT188" s="218" t="s">
        <v>278</v>
      </c>
      <c r="AU188" s="218" t="s">
        <v>85</v>
      </c>
      <c r="AY188" s="18" t="s">
        <v>131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8" t="s">
        <v>83</v>
      </c>
      <c r="BK188" s="219">
        <f>ROUND(I188*H188,2)</f>
        <v>0</v>
      </c>
      <c r="BL188" s="18" t="s">
        <v>137</v>
      </c>
      <c r="BM188" s="218" t="s">
        <v>934</v>
      </c>
    </row>
    <row r="189" s="2" customFormat="1" ht="37.8" customHeight="1">
      <c r="A189" s="39"/>
      <c r="B189" s="40"/>
      <c r="C189" s="206" t="s">
        <v>323</v>
      </c>
      <c r="D189" s="206" t="s">
        <v>133</v>
      </c>
      <c r="E189" s="207" t="s">
        <v>935</v>
      </c>
      <c r="F189" s="208" t="s">
        <v>936</v>
      </c>
      <c r="G189" s="209" t="s">
        <v>291</v>
      </c>
      <c r="H189" s="210">
        <v>2</v>
      </c>
      <c r="I189" s="211"/>
      <c r="J189" s="212">
        <f>ROUND(I189*H189,2)</f>
        <v>0</v>
      </c>
      <c r="K189" s="213"/>
      <c r="L189" s="45"/>
      <c r="M189" s="214" t="s">
        <v>19</v>
      </c>
      <c r="N189" s="215" t="s">
        <v>46</v>
      </c>
      <c r="O189" s="85"/>
      <c r="P189" s="216">
        <f>O189*H189</f>
        <v>0</v>
      </c>
      <c r="Q189" s="216">
        <v>0.089999999999999997</v>
      </c>
      <c r="R189" s="216">
        <f>Q189*H189</f>
        <v>0.17999999999999999</v>
      </c>
      <c r="S189" s="216">
        <v>0</v>
      </c>
      <c r="T189" s="21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8" t="s">
        <v>137</v>
      </c>
      <c r="AT189" s="218" t="s">
        <v>133</v>
      </c>
      <c r="AU189" s="218" t="s">
        <v>85</v>
      </c>
      <c r="AY189" s="18" t="s">
        <v>131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8" t="s">
        <v>83</v>
      </c>
      <c r="BK189" s="219">
        <f>ROUND(I189*H189,2)</f>
        <v>0</v>
      </c>
      <c r="BL189" s="18" t="s">
        <v>137</v>
      </c>
      <c r="BM189" s="218" t="s">
        <v>937</v>
      </c>
    </row>
    <row r="190" s="2" customFormat="1">
      <c r="A190" s="39"/>
      <c r="B190" s="40"/>
      <c r="C190" s="41"/>
      <c r="D190" s="220" t="s">
        <v>139</v>
      </c>
      <c r="E190" s="41"/>
      <c r="F190" s="221" t="s">
        <v>938</v>
      </c>
      <c r="G190" s="41"/>
      <c r="H190" s="41"/>
      <c r="I190" s="222"/>
      <c r="J190" s="41"/>
      <c r="K190" s="41"/>
      <c r="L190" s="45"/>
      <c r="M190" s="223"/>
      <c r="N190" s="224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85</v>
      </c>
    </row>
    <row r="191" s="2" customFormat="1" ht="24.15" customHeight="1">
      <c r="A191" s="39"/>
      <c r="B191" s="40"/>
      <c r="C191" s="258" t="s">
        <v>327</v>
      </c>
      <c r="D191" s="258" t="s">
        <v>278</v>
      </c>
      <c r="E191" s="259" t="s">
        <v>939</v>
      </c>
      <c r="F191" s="260" t="s">
        <v>940</v>
      </c>
      <c r="G191" s="261" t="s">
        <v>291</v>
      </c>
      <c r="H191" s="262">
        <v>2</v>
      </c>
      <c r="I191" s="263"/>
      <c r="J191" s="264">
        <f>ROUND(I191*H191,2)</f>
        <v>0</v>
      </c>
      <c r="K191" s="265"/>
      <c r="L191" s="266"/>
      <c r="M191" s="267" t="s">
        <v>19</v>
      </c>
      <c r="N191" s="268" t="s">
        <v>46</v>
      </c>
      <c r="O191" s="85"/>
      <c r="P191" s="216">
        <f>O191*H191</f>
        <v>0</v>
      </c>
      <c r="Q191" s="216">
        <v>0.056300000000000003</v>
      </c>
      <c r="R191" s="216">
        <f>Q191*H191</f>
        <v>0.11260000000000001</v>
      </c>
      <c r="S191" s="216">
        <v>0</v>
      </c>
      <c r="T191" s="21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8" t="s">
        <v>188</v>
      </c>
      <c r="AT191" s="218" t="s">
        <v>278</v>
      </c>
      <c r="AU191" s="218" t="s">
        <v>85</v>
      </c>
      <c r="AY191" s="18" t="s">
        <v>131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8" t="s">
        <v>83</v>
      </c>
      <c r="BK191" s="219">
        <f>ROUND(I191*H191,2)</f>
        <v>0</v>
      </c>
      <c r="BL191" s="18" t="s">
        <v>137</v>
      </c>
      <c r="BM191" s="218" t="s">
        <v>941</v>
      </c>
    </row>
    <row r="192" s="12" customFormat="1" ht="22.8" customHeight="1">
      <c r="A192" s="12"/>
      <c r="B192" s="190"/>
      <c r="C192" s="191"/>
      <c r="D192" s="192" t="s">
        <v>74</v>
      </c>
      <c r="E192" s="204" t="s">
        <v>195</v>
      </c>
      <c r="F192" s="204" t="s">
        <v>411</v>
      </c>
      <c r="G192" s="191"/>
      <c r="H192" s="191"/>
      <c r="I192" s="194"/>
      <c r="J192" s="205">
        <f>BK192</f>
        <v>0</v>
      </c>
      <c r="K192" s="191"/>
      <c r="L192" s="196"/>
      <c r="M192" s="197"/>
      <c r="N192" s="198"/>
      <c r="O192" s="198"/>
      <c r="P192" s="199">
        <f>SUM(P193:P208)</f>
        <v>0</v>
      </c>
      <c r="Q192" s="198"/>
      <c r="R192" s="199">
        <f>SUM(R193:R208)</f>
        <v>39.735270000000007</v>
      </c>
      <c r="S192" s="198"/>
      <c r="T192" s="200">
        <f>SUM(T193:T208)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1" t="s">
        <v>83</v>
      </c>
      <c r="AT192" s="202" t="s">
        <v>74</v>
      </c>
      <c r="AU192" s="202" t="s">
        <v>83</v>
      </c>
      <c r="AY192" s="201" t="s">
        <v>131</v>
      </c>
      <c r="BK192" s="203">
        <f>SUM(BK193:BK208)</f>
        <v>0</v>
      </c>
    </row>
    <row r="193" s="2" customFormat="1" ht="24.15" customHeight="1">
      <c r="A193" s="39"/>
      <c r="B193" s="40"/>
      <c r="C193" s="206" t="s">
        <v>332</v>
      </c>
      <c r="D193" s="206" t="s">
        <v>133</v>
      </c>
      <c r="E193" s="207" t="s">
        <v>942</v>
      </c>
      <c r="F193" s="208" t="s">
        <v>943</v>
      </c>
      <c r="G193" s="209" t="s">
        <v>191</v>
      </c>
      <c r="H193" s="210">
        <v>123</v>
      </c>
      <c r="I193" s="211"/>
      <c r="J193" s="212">
        <f>ROUND(I193*H193,2)</f>
        <v>0</v>
      </c>
      <c r="K193" s="213"/>
      <c r="L193" s="45"/>
      <c r="M193" s="214" t="s">
        <v>19</v>
      </c>
      <c r="N193" s="215" t="s">
        <v>46</v>
      </c>
      <c r="O193" s="85"/>
      <c r="P193" s="216">
        <f>O193*H193</f>
        <v>0</v>
      </c>
      <c r="Q193" s="216">
        <v>0.29221000000000003</v>
      </c>
      <c r="R193" s="216">
        <f>Q193*H193</f>
        <v>35.941830000000003</v>
      </c>
      <c r="S193" s="216">
        <v>0</v>
      </c>
      <c r="T193" s="21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8" t="s">
        <v>137</v>
      </c>
      <c r="AT193" s="218" t="s">
        <v>133</v>
      </c>
      <c r="AU193" s="218" t="s">
        <v>85</v>
      </c>
      <c r="AY193" s="18" t="s">
        <v>131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8" t="s">
        <v>83</v>
      </c>
      <c r="BK193" s="219">
        <f>ROUND(I193*H193,2)</f>
        <v>0</v>
      </c>
      <c r="BL193" s="18" t="s">
        <v>137</v>
      </c>
      <c r="BM193" s="218" t="s">
        <v>944</v>
      </c>
    </row>
    <row r="194" s="2" customFormat="1">
      <c r="A194" s="39"/>
      <c r="B194" s="40"/>
      <c r="C194" s="41"/>
      <c r="D194" s="220" t="s">
        <v>139</v>
      </c>
      <c r="E194" s="41"/>
      <c r="F194" s="221" t="s">
        <v>945</v>
      </c>
      <c r="G194" s="41"/>
      <c r="H194" s="41"/>
      <c r="I194" s="222"/>
      <c r="J194" s="41"/>
      <c r="K194" s="41"/>
      <c r="L194" s="45"/>
      <c r="M194" s="223"/>
      <c r="N194" s="224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139</v>
      </c>
      <c r="AU194" s="18" t="s">
        <v>85</v>
      </c>
    </row>
    <row r="195" s="2" customFormat="1">
      <c r="A195" s="39"/>
      <c r="B195" s="40"/>
      <c r="C195" s="41"/>
      <c r="D195" s="227" t="s">
        <v>336</v>
      </c>
      <c r="E195" s="41"/>
      <c r="F195" s="269" t="s">
        <v>946</v>
      </c>
      <c r="G195" s="41"/>
      <c r="H195" s="41"/>
      <c r="I195" s="222"/>
      <c r="J195" s="41"/>
      <c r="K195" s="41"/>
      <c r="L195" s="45"/>
      <c r="M195" s="223"/>
      <c r="N195" s="224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336</v>
      </c>
      <c r="AU195" s="18" t="s">
        <v>85</v>
      </c>
    </row>
    <row r="196" s="14" customFormat="1">
      <c r="A196" s="14"/>
      <c r="B196" s="236"/>
      <c r="C196" s="237"/>
      <c r="D196" s="227" t="s">
        <v>141</v>
      </c>
      <c r="E196" s="238" t="s">
        <v>19</v>
      </c>
      <c r="F196" s="239" t="s">
        <v>947</v>
      </c>
      <c r="G196" s="237"/>
      <c r="H196" s="240">
        <v>123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141</v>
      </c>
      <c r="AU196" s="246" t="s">
        <v>85</v>
      </c>
      <c r="AV196" s="14" t="s">
        <v>85</v>
      </c>
      <c r="AW196" s="14" t="s">
        <v>36</v>
      </c>
      <c r="AX196" s="14" t="s">
        <v>83</v>
      </c>
      <c r="AY196" s="246" t="s">
        <v>131</v>
      </c>
    </row>
    <row r="197" s="2" customFormat="1" ht="24.15" customHeight="1">
      <c r="A197" s="39"/>
      <c r="B197" s="40"/>
      <c r="C197" s="258" t="s">
        <v>338</v>
      </c>
      <c r="D197" s="258" t="s">
        <v>278</v>
      </c>
      <c r="E197" s="259" t="s">
        <v>948</v>
      </c>
      <c r="F197" s="260" t="s">
        <v>949</v>
      </c>
      <c r="G197" s="261" t="s">
        <v>191</v>
      </c>
      <c r="H197" s="262">
        <v>120</v>
      </c>
      <c r="I197" s="263"/>
      <c r="J197" s="264">
        <f>ROUND(I197*H197,2)</f>
        <v>0</v>
      </c>
      <c r="K197" s="265"/>
      <c r="L197" s="266"/>
      <c r="M197" s="267" t="s">
        <v>19</v>
      </c>
      <c r="N197" s="268" t="s">
        <v>46</v>
      </c>
      <c r="O197" s="85"/>
      <c r="P197" s="216">
        <f>O197*H197</f>
        <v>0</v>
      </c>
      <c r="Q197" s="216">
        <v>0.021000000000000001</v>
      </c>
      <c r="R197" s="216">
        <f>Q197*H197</f>
        <v>2.52</v>
      </c>
      <c r="S197" s="216">
        <v>0</v>
      </c>
      <c r="T197" s="21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8" t="s">
        <v>188</v>
      </c>
      <c r="AT197" s="218" t="s">
        <v>278</v>
      </c>
      <c r="AU197" s="218" t="s">
        <v>85</v>
      </c>
      <c r="AY197" s="18" t="s">
        <v>131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8" t="s">
        <v>83</v>
      </c>
      <c r="BK197" s="219">
        <f>ROUND(I197*H197,2)</f>
        <v>0</v>
      </c>
      <c r="BL197" s="18" t="s">
        <v>137</v>
      </c>
      <c r="BM197" s="218" t="s">
        <v>950</v>
      </c>
    </row>
    <row r="198" s="13" customFormat="1">
      <c r="A198" s="13"/>
      <c r="B198" s="225"/>
      <c r="C198" s="226"/>
      <c r="D198" s="227" t="s">
        <v>141</v>
      </c>
      <c r="E198" s="228" t="s">
        <v>19</v>
      </c>
      <c r="F198" s="229" t="s">
        <v>951</v>
      </c>
      <c r="G198" s="226"/>
      <c r="H198" s="228" t="s">
        <v>19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141</v>
      </c>
      <c r="AU198" s="235" t="s">
        <v>85</v>
      </c>
      <c r="AV198" s="13" t="s">
        <v>83</v>
      </c>
      <c r="AW198" s="13" t="s">
        <v>36</v>
      </c>
      <c r="AX198" s="13" t="s">
        <v>75</v>
      </c>
      <c r="AY198" s="235" t="s">
        <v>131</v>
      </c>
    </row>
    <row r="199" s="14" customFormat="1">
      <c r="A199" s="14"/>
      <c r="B199" s="236"/>
      <c r="C199" s="237"/>
      <c r="D199" s="227" t="s">
        <v>141</v>
      </c>
      <c r="E199" s="238" t="s">
        <v>19</v>
      </c>
      <c r="F199" s="239" t="s">
        <v>952</v>
      </c>
      <c r="G199" s="237"/>
      <c r="H199" s="240">
        <v>120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141</v>
      </c>
      <c r="AU199" s="246" t="s">
        <v>85</v>
      </c>
      <c r="AV199" s="14" t="s">
        <v>85</v>
      </c>
      <c r="AW199" s="14" t="s">
        <v>36</v>
      </c>
      <c r="AX199" s="14" t="s">
        <v>83</v>
      </c>
      <c r="AY199" s="246" t="s">
        <v>131</v>
      </c>
    </row>
    <row r="200" s="2" customFormat="1" ht="24.15" customHeight="1">
      <c r="A200" s="39"/>
      <c r="B200" s="40"/>
      <c r="C200" s="258" t="s">
        <v>343</v>
      </c>
      <c r="D200" s="258" t="s">
        <v>278</v>
      </c>
      <c r="E200" s="259" t="s">
        <v>953</v>
      </c>
      <c r="F200" s="260" t="s">
        <v>954</v>
      </c>
      <c r="G200" s="261" t="s">
        <v>291</v>
      </c>
      <c r="H200" s="262">
        <v>12</v>
      </c>
      <c r="I200" s="263"/>
      <c r="J200" s="264">
        <f>ROUND(I200*H200,2)</f>
        <v>0</v>
      </c>
      <c r="K200" s="265"/>
      <c r="L200" s="266"/>
      <c r="M200" s="267" t="s">
        <v>19</v>
      </c>
      <c r="N200" s="268" t="s">
        <v>46</v>
      </c>
      <c r="O200" s="85"/>
      <c r="P200" s="216">
        <f>O200*H200</f>
        <v>0</v>
      </c>
      <c r="Q200" s="216">
        <v>0.0016000000000000001</v>
      </c>
      <c r="R200" s="216">
        <f>Q200*H200</f>
        <v>0.019200000000000002</v>
      </c>
      <c r="S200" s="216">
        <v>0</v>
      </c>
      <c r="T200" s="21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8" t="s">
        <v>188</v>
      </c>
      <c r="AT200" s="218" t="s">
        <v>278</v>
      </c>
      <c r="AU200" s="218" t="s">
        <v>85</v>
      </c>
      <c r="AY200" s="18" t="s">
        <v>131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8" t="s">
        <v>83</v>
      </c>
      <c r="BK200" s="219">
        <f>ROUND(I200*H200,2)</f>
        <v>0</v>
      </c>
      <c r="BL200" s="18" t="s">
        <v>137</v>
      </c>
      <c r="BM200" s="218" t="s">
        <v>955</v>
      </c>
    </row>
    <row r="201" s="14" customFormat="1">
      <c r="A201" s="14"/>
      <c r="B201" s="236"/>
      <c r="C201" s="237"/>
      <c r="D201" s="227" t="s">
        <v>141</v>
      </c>
      <c r="E201" s="238" t="s">
        <v>19</v>
      </c>
      <c r="F201" s="239" t="s">
        <v>219</v>
      </c>
      <c r="G201" s="237"/>
      <c r="H201" s="240">
        <v>12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141</v>
      </c>
      <c r="AU201" s="246" t="s">
        <v>85</v>
      </c>
      <c r="AV201" s="14" t="s">
        <v>85</v>
      </c>
      <c r="AW201" s="14" t="s">
        <v>36</v>
      </c>
      <c r="AX201" s="14" t="s">
        <v>83</v>
      </c>
      <c r="AY201" s="246" t="s">
        <v>131</v>
      </c>
    </row>
    <row r="202" s="2" customFormat="1" ht="24.15" customHeight="1">
      <c r="A202" s="39"/>
      <c r="B202" s="40"/>
      <c r="C202" s="258" t="s">
        <v>347</v>
      </c>
      <c r="D202" s="258" t="s">
        <v>278</v>
      </c>
      <c r="E202" s="259" t="s">
        <v>956</v>
      </c>
      <c r="F202" s="260" t="s">
        <v>957</v>
      </c>
      <c r="G202" s="261" t="s">
        <v>191</v>
      </c>
      <c r="H202" s="262">
        <v>3</v>
      </c>
      <c r="I202" s="263"/>
      <c r="J202" s="264">
        <f>ROUND(I202*H202,2)</f>
        <v>0</v>
      </c>
      <c r="K202" s="265"/>
      <c r="L202" s="266"/>
      <c r="M202" s="267" t="s">
        <v>19</v>
      </c>
      <c r="N202" s="268" t="s">
        <v>46</v>
      </c>
      <c r="O202" s="85"/>
      <c r="P202" s="216">
        <f>O202*H202</f>
        <v>0</v>
      </c>
      <c r="Q202" s="216">
        <v>0.012999999999999999</v>
      </c>
      <c r="R202" s="216">
        <f>Q202*H202</f>
        <v>0.039</v>
      </c>
      <c r="S202" s="216">
        <v>0</v>
      </c>
      <c r="T202" s="21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8" t="s">
        <v>188</v>
      </c>
      <c r="AT202" s="218" t="s">
        <v>278</v>
      </c>
      <c r="AU202" s="218" t="s">
        <v>85</v>
      </c>
      <c r="AY202" s="18" t="s">
        <v>131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8" t="s">
        <v>83</v>
      </c>
      <c r="BK202" s="219">
        <f>ROUND(I202*H202,2)</f>
        <v>0</v>
      </c>
      <c r="BL202" s="18" t="s">
        <v>137</v>
      </c>
      <c r="BM202" s="218" t="s">
        <v>958</v>
      </c>
    </row>
    <row r="203" s="14" customFormat="1">
      <c r="A203" s="14"/>
      <c r="B203" s="236"/>
      <c r="C203" s="237"/>
      <c r="D203" s="227" t="s">
        <v>141</v>
      </c>
      <c r="E203" s="238" t="s">
        <v>19</v>
      </c>
      <c r="F203" s="239" t="s">
        <v>959</v>
      </c>
      <c r="G203" s="237"/>
      <c r="H203" s="240">
        <v>3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141</v>
      </c>
      <c r="AU203" s="246" t="s">
        <v>85</v>
      </c>
      <c r="AV203" s="14" t="s">
        <v>85</v>
      </c>
      <c r="AW203" s="14" t="s">
        <v>36</v>
      </c>
      <c r="AX203" s="14" t="s">
        <v>83</v>
      </c>
      <c r="AY203" s="246" t="s">
        <v>131</v>
      </c>
    </row>
    <row r="204" s="2" customFormat="1" ht="16.5" customHeight="1">
      <c r="A204" s="39"/>
      <c r="B204" s="40"/>
      <c r="C204" s="258" t="s">
        <v>352</v>
      </c>
      <c r="D204" s="258" t="s">
        <v>278</v>
      </c>
      <c r="E204" s="259" t="s">
        <v>960</v>
      </c>
      <c r="F204" s="260" t="s">
        <v>961</v>
      </c>
      <c r="G204" s="261" t="s">
        <v>191</v>
      </c>
      <c r="H204" s="262">
        <v>123</v>
      </c>
      <c r="I204" s="263"/>
      <c r="J204" s="264">
        <f>ROUND(I204*H204,2)</f>
        <v>0</v>
      </c>
      <c r="K204" s="265"/>
      <c r="L204" s="266"/>
      <c r="M204" s="267" t="s">
        <v>19</v>
      </c>
      <c r="N204" s="268" t="s">
        <v>46</v>
      </c>
      <c r="O204" s="85"/>
      <c r="P204" s="216">
        <f>O204*H204</f>
        <v>0</v>
      </c>
      <c r="Q204" s="216">
        <v>0.0074000000000000003</v>
      </c>
      <c r="R204" s="216">
        <f>Q204*H204</f>
        <v>0.91020000000000001</v>
      </c>
      <c r="S204" s="216">
        <v>0</v>
      </c>
      <c r="T204" s="21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8" t="s">
        <v>188</v>
      </c>
      <c r="AT204" s="218" t="s">
        <v>278</v>
      </c>
      <c r="AU204" s="218" t="s">
        <v>85</v>
      </c>
      <c r="AY204" s="18" t="s">
        <v>131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8" t="s">
        <v>83</v>
      </c>
      <c r="BK204" s="219">
        <f>ROUND(I204*H204,2)</f>
        <v>0</v>
      </c>
      <c r="BL204" s="18" t="s">
        <v>137</v>
      </c>
      <c r="BM204" s="218" t="s">
        <v>962</v>
      </c>
    </row>
    <row r="205" s="2" customFormat="1" ht="16.5" customHeight="1">
      <c r="A205" s="39"/>
      <c r="B205" s="40"/>
      <c r="C205" s="258" t="s">
        <v>356</v>
      </c>
      <c r="D205" s="258" t="s">
        <v>278</v>
      </c>
      <c r="E205" s="259" t="s">
        <v>963</v>
      </c>
      <c r="F205" s="260" t="s">
        <v>964</v>
      </c>
      <c r="G205" s="261" t="s">
        <v>291</v>
      </c>
      <c r="H205" s="262">
        <v>6</v>
      </c>
      <c r="I205" s="263"/>
      <c r="J205" s="264">
        <f>ROUND(I205*H205,2)</f>
        <v>0</v>
      </c>
      <c r="K205" s="265"/>
      <c r="L205" s="266"/>
      <c r="M205" s="267" t="s">
        <v>19</v>
      </c>
      <c r="N205" s="268" t="s">
        <v>46</v>
      </c>
      <c r="O205" s="85"/>
      <c r="P205" s="216">
        <f>O205*H205</f>
        <v>0</v>
      </c>
      <c r="Q205" s="216">
        <v>0.033599999999999998</v>
      </c>
      <c r="R205" s="216">
        <f>Q205*H205</f>
        <v>0.2016</v>
      </c>
      <c r="S205" s="216">
        <v>0</v>
      </c>
      <c r="T205" s="21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8" t="s">
        <v>188</v>
      </c>
      <c r="AT205" s="218" t="s">
        <v>278</v>
      </c>
      <c r="AU205" s="218" t="s">
        <v>85</v>
      </c>
      <c r="AY205" s="18" t="s">
        <v>131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8" t="s">
        <v>83</v>
      </c>
      <c r="BK205" s="219">
        <f>ROUND(I205*H205,2)</f>
        <v>0</v>
      </c>
      <c r="BL205" s="18" t="s">
        <v>137</v>
      </c>
      <c r="BM205" s="218" t="s">
        <v>965</v>
      </c>
    </row>
    <row r="206" s="2" customFormat="1">
      <c r="A206" s="39"/>
      <c r="B206" s="40"/>
      <c r="C206" s="41"/>
      <c r="D206" s="227" t="s">
        <v>336</v>
      </c>
      <c r="E206" s="41"/>
      <c r="F206" s="269" t="s">
        <v>966</v>
      </c>
      <c r="G206" s="41"/>
      <c r="H206" s="41"/>
      <c r="I206" s="222"/>
      <c r="J206" s="41"/>
      <c r="K206" s="41"/>
      <c r="L206" s="45"/>
      <c r="M206" s="223"/>
      <c r="N206" s="224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336</v>
      </c>
      <c r="AU206" s="18" t="s">
        <v>85</v>
      </c>
    </row>
    <row r="207" s="2" customFormat="1" ht="24.15" customHeight="1">
      <c r="A207" s="39"/>
      <c r="B207" s="40"/>
      <c r="C207" s="258" t="s">
        <v>361</v>
      </c>
      <c r="D207" s="258" t="s">
        <v>278</v>
      </c>
      <c r="E207" s="259" t="s">
        <v>967</v>
      </c>
      <c r="F207" s="260" t="s">
        <v>968</v>
      </c>
      <c r="G207" s="261" t="s">
        <v>969</v>
      </c>
      <c r="H207" s="262">
        <v>6</v>
      </c>
      <c r="I207" s="263"/>
      <c r="J207" s="264">
        <f>ROUND(I207*H207,2)</f>
        <v>0</v>
      </c>
      <c r="K207" s="265"/>
      <c r="L207" s="266"/>
      <c r="M207" s="267" t="s">
        <v>19</v>
      </c>
      <c r="N207" s="268" t="s">
        <v>46</v>
      </c>
      <c r="O207" s="85"/>
      <c r="P207" s="216">
        <f>O207*H207</f>
        <v>0</v>
      </c>
      <c r="Q207" s="216">
        <v>0.0172</v>
      </c>
      <c r="R207" s="216">
        <f>Q207*H207</f>
        <v>0.1032</v>
      </c>
      <c r="S207" s="216">
        <v>0</v>
      </c>
      <c r="T207" s="21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8" t="s">
        <v>188</v>
      </c>
      <c r="AT207" s="218" t="s">
        <v>278</v>
      </c>
      <c r="AU207" s="218" t="s">
        <v>85</v>
      </c>
      <c r="AY207" s="18" t="s">
        <v>131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8" t="s">
        <v>83</v>
      </c>
      <c r="BK207" s="219">
        <f>ROUND(I207*H207,2)</f>
        <v>0</v>
      </c>
      <c r="BL207" s="18" t="s">
        <v>137</v>
      </c>
      <c r="BM207" s="218" t="s">
        <v>970</v>
      </c>
    </row>
    <row r="208" s="2" customFormat="1" ht="24.15" customHeight="1">
      <c r="A208" s="39"/>
      <c r="B208" s="40"/>
      <c r="C208" s="258" t="s">
        <v>365</v>
      </c>
      <c r="D208" s="258" t="s">
        <v>278</v>
      </c>
      <c r="E208" s="259" t="s">
        <v>971</v>
      </c>
      <c r="F208" s="260" t="s">
        <v>972</v>
      </c>
      <c r="G208" s="261" t="s">
        <v>291</v>
      </c>
      <c r="H208" s="262">
        <v>6</v>
      </c>
      <c r="I208" s="263"/>
      <c r="J208" s="264">
        <f>ROUND(I208*H208,2)</f>
        <v>0</v>
      </c>
      <c r="K208" s="265"/>
      <c r="L208" s="266"/>
      <c r="M208" s="267" t="s">
        <v>19</v>
      </c>
      <c r="N208" s="268" t="s">
        <v>46</v>
      </c>
      <c r="O208" s="85"/>
      <c r="P208" s="216">
        <f>O208*H208</f>
        <v>0</v>
      </c>
      <c r="Q208" s="216">
        <v>4.0000000000000003E-05</v>
      </c>
      <c r="R208" s="216">
        <f>Q208*H208</f>
        <v>0.00024000000000000003</v>
      </c>
      <c r="S208" s="216">
        <v>0</v>
      </c>
      <c r="T208" s="21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8" t="s">
        <v>188</v>
      </c>
      <c r="AT208" s="218" t="s">
        <v>278</v>
      </c>
      <c r="AU208" s="218" t="s">
        <v>85</v>
      </c>
      <c r="AY208" s="18" t="s">
        <v>131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8" t="s">
        <v>83</v>
      </c>
      <c r="BK208" s="219">
        <f>ROUND(I208*H208,2)</f>
        <v>0</v>
      </c>
      <c r="BL208" s="18" t="s">
        <v>137</v>
      </c>
      <c r="BM208" s="218" t="s">
        <v>973</v>
      </c>
    </row>
    <row r="209" s="12" customFormat="1" ht="22.8" customHeight="1">
      <c r="A209" s="12"/>
      <c r="B209" s="190"/>
      <c r="C209" s="191"/>
      <c r="D209" s="192" t="s">
        <v>74</v>
      </c>
      <c r="E209" s="204" t="s">
        <v>475</v>
      </c>
      <c r="F209" s="204" t="s">
        <v>476</v>
      </c>
      <c r="G209" s="191"/>
      <c r="H209" s="191"/>
      <c r="I209" s="194"/>
      <c r="J209" s="205">
        <f>BK209</f>
        <v>0</v>
      </c>
      <c r="K209" s="191"/>
      <c r="L209" s="196"/>
      <c r="M209" s="197"/>
      <c r="N209" s="198"/>
      <c r="O209" s="198"/>
      <c r="P209" s="199">
        <f>SUM(P210:P211)</f>
        <v>0</v>
      </c>
      <c r="Q209" s="198"/>
      <c r="R209" s="199">
        <f>SUM(R210:R211)</f>
        <v>0</v>
      </c>
      <c r="S209" s="198"/>
      <c r="T209" s="200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1" t="s">
        <v>83</v>
      </c>
      <c r="AT209" s="202" t="s">
        <v>74</v>
      </c>
      <c r="AU209" s="202" t="s">
        <v>83</v>
      </c>
      <c r="AY209" s="201" t="s">
        <v>131</v>
      </c>
      <c r="BK209" s="203">
        <f>SUM(BK210:BK211)</f>
        <v>0</v>
      </c>
    </row>
    <row r="210" s="2" customFormat="1" ht="49.05" customHeight="1">
      <c r="A210" s="39"/>
      <c r="B210" s="40"/>
      <c r="C210" s="206" t="s">
        <v>370</v>
      </c>
      <c r="D210" s="206" t="s">
        <v>133</v>
      </c>
      <c r="E210" s="207" t="s">
        <v>974</v>
      </c>
      <c r="F210" s="208" t="s">
        <v>975</v>
      </c>
      <c r="G210" s="209" t="s">
        <v>254</v>
      </c>
      <c r="H210" s="210">
        <v>651.33000000000004</v>
      </c>
      <c r="I210" s="211"/>
      <c r="J210" s="212">
        <f>ROUND(I210*H210,2)</f>
        <v>0</v>
      </c>
      <c r="K210" s="213"/>
      <c r="L210" s="45"/>
      <c r="M210" s="214" t="s">
        <v>19</v>
      </c>
      <c r="N210" s="215" t="s">
        <v>46</v>
      </c>
      <c r="O210" s="85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8" t="s">
        <v>137</v>
      </c>
      <c r="AT210" s="218" t="s">
        <v>133</v>
      </c>
      <c r="AU210" s="218" t="s">
        <v>85</v>
      </c>
      <c r="AY210" s="18" t="s">
        <v>131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8" t="s">
        <v>83</v>
      </c>
      <c r="BK210" s="219">
        <f>ROUND(I210*H210,2)</f>
        <v>0</v>
      </c>
      <c r="BL210" s="18" t="s">
        <v>137</v>
      </c>
      <c r="BM210" s="218" t="s">
        <v>976</v>
      </c>
    </row>
    <row r="211" s="2" customFormat="1">
      <c r="A211" s="39"/>
      <c r="B211" s="40"/>
      <c r="C211" s="41"/>
      <c r="D211" s="220" t="s">
        <v>139</v>
      </c>
      <c r="E211" s="41"/>
      <c r="F211" s="221" t="s">
        <v>977</v>
      </c>
      <c r="G211" s="41"/>
      <c r="H211" s="41"/>
      <c r="I211" s="222"/>
      <c r="J211" s="41"/>
      <c r="K211" s="41"/>
      <c r="L211" s="45"/>
      <c r="M211" s="285"/>
      <c r="N211" s="286"/>
      <c r="O211" s="287"/>
      <c r="P211" s="287"/>
      <c r="Q211" s="287"/>
      <c r="R211" s="287"/>
      <c r="S211" s="287"/>
      <c r="T211" s="288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139</v>
      </c>
      <c r="AU211" s="18" t="s">
        <v>85</v>
      </c>
    </row>
    <row r="212" s="2" customFormat="1" ht="6.96" customHeight="1">
      <c r="A212" s="39"/>
      <c r="B212" s="60"/>
      <c r="C212" s="61"/>
      <c r="D212" s="61"/>
      <c r="E212" s="61"/>
      <c r="F212" s="61"/>
      <c r="G212" s="61"/>
      <c r="H212" s="61"/>
      <c r="I212" s="61"/>
      <c r="J212" s="61"/>
      <c r="K212" s="61"/>
      <c r="L212" s="45"/>
      <c r="M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</row>
  </sheetData>
  <sheetProtection sheet="1" autoFilter="0" formatColumns="0" formatRows="0" objects="1" scenarios="1" spinCount="100000" saltValue="pwkM1jbylcRsN/I5ixOlPFieaFOgagr48wT/oyllZjrEKFLc6Nd8o0ESNYtF1tXotqTS1GsLD49chQZqYyRi4A==" hashValue="bKbdLgv/OvwGpCasKQQT+7J7AT4OyT/HDTnfDLBooa4kcpy1I+rfYQwboPScJbv8uVfdRNERk36D3mjqA1GKXQ==" algorithmName="SHA-512" password="C68C"/>
  <autoFilter ref="C86:K21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75111101"/>
    <hyperlink ref="F96" r:id="rId2" display="https://podminky.urs.cz/item/CS_URS_2024_01/174111101"/>
    <hyperlink ref="F107" r:id="rId3" display="https://podminky.urs.cz/item/CS_URS_2024_01/174111101"/>
    <hyperlink ref="F117" r:id="rId4" display="https://podminky.urs.cz/item/CS_URS_2024_01/162351103"/>
    <hyperlink ref="F121" r:id="rId5" display="https://podminky.urs.cz/item/CS_URS_2024_01/167151111"/>
    <hyperlink ref="F126" r:id="rId6" display="https://podminky.urs.cz/item/CS_URS_2024_01/212312111"/>
    <hyperlink ref="F131" r:id="rId7" display="https://podminky.urs.cz/item/CS_URS_2024_01/212572111"/>
    <hyperlink ref="F135" r:id="rId8" display="https://podminky.urs.cz/item/CS_URS_2024_01/212755214"/>
    <hyperlink ref="F138" r:id="rId9" display="https://podminky.urs.cz/item/CS_URS_2024_01/211561111"/>
    <hyperlink ref="F142" r:id="rId10" display="https://podminky.urs.cz/item/CS_URS_2024_01/211971121"/>
    <hyperlink ref="F148" r:id="rId11" display="https://podminky.urs.cz/item/CS_URS_2024_01/451573111"/>
    <hyperlink ref="F154" r:id="rId12" display="https://podminky.urs.cz/item/CS_URS_2024_01/451572111"/>
    <hyperlink ref="F158" r:id="rId13" display="https://podminky.urs.cz/item/CS_URS_2024_01/452311141"/>
    <hyperlink ref="F162" r:id="rId14" display="https://podminky.urs.cz/item/CS_URS_2024_01/564762111"/>
    <hyperlink ref="F167" r:id="rId15" display="https://podminky.urs.cz/item/CS_URS_2024_01/871260310"/>
    <hyperlink ref="F174" r:id="rId16" display="https://podminky.urs.cz/item/CS_URS_2024_01/871310310"/>
    <hyperlink ref="F180" r:id="rId17" display="https://podminky.urs.cz/item/CS_URS_2024_01/877310330"/>
    <hyperlink ref="F183" r:id="rId18" display="https://podminky.urs.cz/item/CS_URS_2024_01/894411111"/>
    <hyperlink ref="F187" r:id="rId19" display="https://podminky.urs.cz/item/CS_URS_2024_01/899102112"/>
    <hyperlink ref="F190" r:id="rId20" display="https://podminky.urs.cz/item/CS_URS_2024_01/899103112"/>
    <hyperlink ref="F194" r:id="rId21" display="https://podminky.urs.cz/item/CS_URS_2024_01/935113111"/>
    <hyperlink ref="F211" r:id="rId22" display="https://podminky.urs.cz/item/CS_URS_2024_01/998276101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hidden="1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Parkovací plochy na ulici Školní v Kopřivnici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978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28</v>
      </c>
      <c r="J15" s="137" t="s">
        <v>29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28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ROUND((SUM(BE85:BE375)),  2)</f>
        <v>0</v>
      </c>
      <c r="G33" s="39"/>
      <c r="H33" s="39"/>
      <c r="I33" s="149">
        <v>0.20999999999999999</v>
      </c>
      <c r="J33" s="148">
        <f>ROUND(((SUM(BE85:BE375))*I33),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47</v>
      </c>
      <c r="F34" s="148">
        <f>ROUND((SUM(BF85:BF375)),  2)</f>
        <v>0</v>
      </c>
      <c r="G34" s="39"/>
      <c r="H34" s="39"/>
      <c r="I34" s="149">
        <v>0.14999999999999999</v>
      </c>
      <c r="J34" s="148">
        <f>ROUND(((SUM(BF85:BF375))*I34),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ROUND((SUM(BG85:BG375)),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ROUND((SUM(BH85:BH375)),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ROUND((SUM(BI85:BI375)),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Parkovací plochy na ulici Školní v Kopřivnici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SO04_Z - Zasakovací objekt - způsobilé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Kopřivnice</v>
      </c>
      <c r="G52" s="41"/>
      <c r="H52" s="41"/>
      <c r="I52" s="33" t="s">
        <v>23</v>
      </c>
      <c r="J52" s="73" t="str">
        <f>IF(J12="","",J12)</f>
        <v>6. 2. 2024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Kopřivnice</v>
      </c>
      <c r="G54" s="41"/>
      <c r="H54" s="41"/>
      <c r="I54" s="33" t="s">
        <v>32</v>
      </c>
      <c r="J54" s="37" t="str">
        <f>E21</f>
        <v>AWT Rekultivace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Lenka Kropáčová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500</v>
      </c>
      <c r="E62" s="175"/>
      <c r="F62" s="175"/>
      <c r="G62" s="175"/>
      <c r="H62" s="175"/>
      <c r="I62" s="175"/>
      <c r="J62" s="176">
        <f>J342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501</v>
      </c>
      <c r="E63" s="175"/>
      <c r="F63" s="175"/>
      <c r="G63" s="175"/>
      <c r="H63" s="175"/>
      <c r="I63" s="175"/>
      <c r="J63" s="176">
        <f>J347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801</v>
      </c>
      <c r="E64" s="175"/>
      <c r="F64" s="175"/>
      <c r="G64" s="175"/>
      <c r="H64" s="175"/>
      <c r="I64" s="175"/>
      <c r="J64" s="176">
        <f>J354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113</v>
      </c>
      <c r="E65" s="175"/>
      <c r="F65" s="175"/>
      <c r="G65" s="175"/>
      <c r="H65" s="175"/>
      <c r="I65" s="175"/>
      <c r="J65" s="176">
        <f>J373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Parkovací plochy na ulici Školní v Kopřivnici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102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SO04_Z - Zasakovací objekt - způsobilé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Město Kopřivnice</v>
      </c>
      <c r="G79" s="41"/>
      <c r="H79" s="41"/>
      <c r="I79" s="33" t="s">
        <v>23</v>
      </c>
      <c r="J79" s="73" t="str">
        <f>IF(J12="","",J12)</f>
        <v>6. 2. 2024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Kopřivnice</v>
      </c>
      <c r="G81" s="41"/>
      <c r="H81" s="41"/>
      <c r="I81" s="33" t="s">
        <v>32</v>
      </c>
      <c r="J81" s="37" t="str">
        <f>E21</f>
        <v>AWT Rekultivace a.s.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37</v>
      </c>
      <c r="J82" s="37" t="str">
        <f>E24</f>
        <v>Ing. Lenka Kropáčová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117</v>
      </c>
      <c r="D84" s="181" t="s">
        <v>60</v>
      </c>
      <c r="E84" s="181" t="s">
        <v>56</v>
      </c>
      <c r="F84" s="181" t="s">
        <v>57</v>
      </c>
      <c r="G84" s="181" t="s">
        <v>118</v>
      </c>
      <c r="H84" s="181" t="s">
        <v>119</v>
      </c>
      <c r="I84" s="181" t="s">
        <v>120</v>
      </c>
      <c r="J84" s="182" t="s">
        <v>106</v>
      </c>
      <c r="K84" s="183" t="s">
        <v>121</v>
      </c>
      <c r="L84" s="184"/>
      <c r="M84" s="93" t="s">
        <v>19</v>
      </c>
      <c r="N84" s="94" t="s">
        <v>45</v>
      </c>
      <c r="O84" s="94" t="s">
        <v>122</v>
      </c>
      <c r="P84" s="94" t="s">
        <v>123</v>
      </c>
      <c r="Q84" s="94" t="s">
        <v>124</v>
      </c>
      <c r="R84" s="94" t="s">
        <v>125</v>
      </c>
      <c r="S84" s="94" t="s">
        <v>126</v>
      </c>
      <c r="T84" s="95" t="s">
        <v>127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128</v>
      </c>
      <c r="D85" s="41"/>
      <c r="E85" s="41"/>
      <c r="F85" s="41"/>
      <c r="G85" s="41"/>
      <c r="H85" s="41"/>
      <c r="I85" s="41"/>
      <c r="J85" s="185">
        <f>BK85</f>
        <v>0</v>
      </c>
      <c r="K85" s="41"/>
      <c r="L85" s="45"/>
      <c r="M85" s="96"/>
      <c r="N85" s="186"/>
      <c r="O85" s="97"/>
      <c r="P85" s="187">
        <f>P86</f>
        <v>0</v>
      </c>
      <c r="Q85" s="97"/>
      <c r="R85" s="187">
        <f>R86</f>
        <v>1508.0398639999999</v>
      </c>
      <c r="S85" s="97"/>
      <c r="T85" s="188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107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74</v>
      </c>
      <c r="E86" s="193" t="s">
        <v>129</v>
      </c>
      <c r="F86" s="193" t="s">
        <v>130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P87+P342+P347+P354+P373</f>
        <v>0</v>
      </c>
      <c r="Q86" s="198"/>
      <c r="R86" s="199">
        <f>R87+R342+R347+R354+R373</f>
        <v>1508.0398639999999</v>
      </c>
      <c r="S86" s="198"/>
      <c r="T86" s="200">
        <f>T87+T342+T347+T354+T373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83</v>
      </c>
      <c r="AT86" s="202" t="s">
        <v>74</v>
      </c>
      <c r="AU86" s="202" t="s">
        <v>75</v>
      </c>
      <c r="AY86" s="201" t="s">
        <v>131</v>
      </c>
      <c r="BK86" s="203">
        <f>BK87+BK342+BK347+BK354+BK373</f>
        <v>0</v>
      </c>
    </row>
    <row r="87" s="12" customFormat="1" ht="22.8" customHeight="1">
      <c r="A87" s="12"/>
      <c r="B87" s="190"/>
      <c r="C87" s="191"/>
      <c r="D87" s="192" t="s">
        <v>74</v>
      </c>
      <c r="E87" s="204" t="s">
        <v>83</v>
      </c>
      <c r="F87" s="204" t="s">
        <v>132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SUM(P88:P341)</f>
        <v>0</v>
      </c>
      <c r="Q87" s="198"/>
      <c r="R87" s="199">
        <f>SUM(R88:R341)</f>
        <v>1486.5496499999999</v>
      </c>
      <c r="S87" s="198"/>
      <c r="T87" s="200">
        <f>SUM(T88:T341)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83</v>
      </c>
      <c r="AT87" s="202" t="s">
        <v>74</v>
      </c>
      <c r="AU87" s="202" t="s">
        <v>83</v>
      </c>
      <c r="AY87" s="201" t="s">
        <v>131</v>
      </c>
      <c r="BK87" s="203">
        <f>SUM(BK88:BK341)</f>
        <v>0</v>
      </c>
    </row>
    <row r="88" s="2" customFormat="1" ht="16.5" customHeight="1">
      <c r="A88" s="39"/>
      <c r="B88" s="40"/>
      <c r="C88" s="206" t="s">
        <v>83</v>
      </c>
      <c r="D88" s="206" t="s">
        <v>133</v>
      </c>
      <c r="E88" s="207" t="s">
        <v>979</v>
      </c>
      <c r="F88" s="208" t="s">
        <v>980</v>
      </c>
      <c r="G88" s="209" t="s">
        <v>136</v>
      </c>
      <c r="H88" s="210">
        <v>1750</v>
      </c>
      <c r="I88" s="211"/>
      <c r="J88" s="212">
        <f>ROUND(I88*H88,2)</f>
        <v>0</v>
      </c>
      <c r="K88" s="213"/>
      <c r="L88" s="45"/>
      <c r="M88" s="214" t="s">
        <v>19</v>
      </c>
      <c r="N88" s="215" t="s">
        <v>46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8" t="s">
        <v>137</v>
      </c>
      <c r="AT88" s="218" t="s">
        <v>133</v>
      </c>
      <c r="AU88" s="218" t="s">
        <v>85</v>
      </c>
      <c r="AY88" s="18" t="s">
        <v>131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8" t="s">
        <v>83</v>
      </c>
      <c r="BK88" s="219">
        <f>ROUND(I88*H88,2)</f>
        <v>0</v>
      </c>
      <c r="BL88" s="18" t="s">
        <v>137</v>
      </c>
      <c r="BM88" s="218" t="s">
        <v>981</v>
      </c>
    </row>
    <row r="89" s="2" customFormat="1">
      <c r="A89" s="39"/>
      <c r="B89" s="40"/>
      <c r="C89" s="41"/>
      <c r="D89" s="220" t="s">
        <v>139</v>
      </c>
      <c r="E89" s="41"/>
      <c r="F89" s="221" t="s">
        <v>982</v>
      </c>
      <c r="G89" s="41"/>
      <c r="H89" s="41"/>
      <c r="I89" s="222"/>
      <c r="J89" s="41"/>
      <c r="K89" s="41"/>
      <c r="L89" s="45"/>
      <c r="M89" s="223"/>
      <c r="N89" s="22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139</v>
      </c>
      <c r="AU89" s="18" t="s">
        <v>85</v>
      </c>
    </row>
    <row r="90" s="13" customFormat="1">
      <c r="A90" s="13"/>
      <c r="B90" s="225"/>
      <c r="C90" s="226"/>
      <c r="D90" s="227" t="s">
        <v>141</v>
      </c>
      <c r="E90" s="228" t="s">
        <v>19</v>
      </c>
      <c r="F90" s="229" t="s">
        <v>983</v>
      </c>
      <c r="G90" s="226"/>
      <c r="H90" s="228" t="s">
        <v>19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141</v>
      </c>
      <c r="AU90" s="235" t="s">
        <v>85</v>
      </c>
      <c r="AV90" s="13" t="s">
        <v>83</v>
      </c>
      <c r="AW90" s="13" t="s">
        <v>36</v>
      </c>
      <c r="AX90" s="13" t="s">
        <v>75</v>
      </c>
      <c r="AY90" s="235" t="s">
        <v>131</v>
      </c>
    </row>
    <row r="91" s="14" customFormat="1">
      <c r="A91" s="14"/>
      <c r="B91" s="236"/>
      <c r="C91" s="237"/>
      <c r="D91" s="227" t="s">
        <v>141</v>
      </c>
      <c r="E91" s="238" t="s">
        <v>19</v>
      </c>
      <c r="F91" s="239" t="s">
        <v>984</v>
      </c>
      <c r="G91" s="237"/>
      <c r="H91" s="240">
        <v>1750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141</v>
      </c>
      <c r="AU91" s="246" t="s">
        <v>85</v>
      </c>
      <c r="AV91" s="14" t="s">
        <v>85</v>
      </c>
      <c r="AW91" s="14" t="s">
        <v>36</v>
      </c>
      <c r="AX91" s="14" t="s">
        <v>83</v>
      </c>
      <c r="AY91" s="246" t="s">
        <v>131</v>
      </c>
    </row>
    <row r="92" s="2" customFormat="1" ht="16.5" customHeight="1">
      <c r="A92" s="39"/>
      <c r="B92" s="40"/>
      <c r="C92" s="206" t="s">
        <v>85</v>
      </c>
      <c r="D92" s="206" t="s">
        <v>133</v>
      </c>
      <c r="E92" s="207" t="s">
        <v>985</v>
      </c>
      <c r="F92" s="208" t="s">
        <v>986</v>
      </c>
      <c r="G92" s="209" t="s">
        <v>136</v>
      </c>
      <c r="H92" s="210">
        <v>1750</v>
      </c>
      <c r="I92" s="211"/>
      <c r="J92" s="212">
        <f>ROUND(I92*H92,2)</f>
        <v>0</v>
      </c>
      <c r="K92" s="213"/>
      <c r="L92" s="45"/>
      <c r="M92" s="214" t="s">
        <v>19</v>
      </c>
      <c r="N92" s="215" t="s">
        <v>46</v>
      </c>
      <c r="O92" s="85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8" t="s">
        <v>137</v>
      </c>
      <c r="AT92" s="218" t="s">
        <v>133</v>
      </c>
      <c r="AU92" s="218" t="s">
        <v>85</v>
      </c>
      <c r="AY92" s="18" t="s">
        <v>131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8" t="s">
        <v>83</v>
      </c>
      <c r="BK92" s="219">
        <f>ROUND(I92*H92,2)</f>
        <v>0</v>
      </c>
      <c r="BL92" s="18" t="s">
        <v>137</v>
      </c>
      <c r="BM92" s="218" t="s">
        <v>987</v>
      </c>
    </row>
    <row r="93" s="2" customFormat="1">
      <c r="A93" s="39"/>
      <c r="B93" s="40"/>
      <c r="C93" s="41"/>
      <c r="D93" s="220" t="s">
        <v>139</v>
      </c>
      <c r="E93" s="41"/>
      <c r="F93" s="221" t="s">
        <v>988</v>
      </c>
      <c r="G93" s="41"/>
      <c r="H93" s="41"/>
      <c r="I93" s="222"/>
      <c r="J93" s="41"/>
      <c r="K93" s="41"/>
      <c r="L93" s="45"/>
      <c r="M93" s="223"/>
      <c r="N93" s="22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139</v>
      </c>
      <c r="AU93" s="18" t="s">
        <v>85</v>
      </c>
    </row>
    <row r="94" s="13" customFormat="1">
      <c r="A94" s="13"/>
      <c r="B94" s="225"/>
      <c r="C94" s="226"/>
      <c r="D94" s="227" t="s">
        <v>141</v>
      </c>
      <c r="E94" s="228" t="s">
        <v>19</v>
      </c>
      <c r="F94" s="229" t="s">
        <v>989</v>
      </c>
      <c r="G94" s="226"/>
      <c r="H94" s="228" t="s">
        <v>19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141</v>
      </c>
      <c r="AU94" s="235" t="s">
        <v>85</v>
      </c>
      <c r="AV94" s="13" t="s">
        <v>83</v>
      </c>
      <c r="AW94" s="13" t="s">
        <v>36</v>
      </c>
      <c r="AX94" s="13" t="s">
        <v>75</v>
      </c>
      <c r="AY94" s="235" t="s">
        <v>131</v>
      </c>
    </row>
    <row r="95" s="14" customFormat="1">
      <c r="A95" s="14"/>
      <c r="B95" s="236"/>
      <c r="C95" s="237"/>
      <c r="D95" s="227" t="s">
        <v>141</v>
      </c>
      <c r="E95" s="238" t="s">
        <v>19</v>
      </c>
      <c r="F95" s="239" t="s">
        <v>984</v>
      </c>
      <c r="G95" s="237"/>
      <c r="H95" s="240">
        <v>1750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141</v>
      </c>
      <c r="AU95" s="246" t="s">
        <v>85</v>
      </c>
      <c r="AV95" s="14" t="s">
        <v>85</v>
      </c>
      <c r="AW95" s="14" t="s">
        <v>36</v>
      </c>
      <c r="AX95" s="14" t="s">
        <v>83</v>
      </c>
      <c r="AY95" s="246" t="s">
        <v>131</v>
      </c>
    </row>
    <row r="96" s="2" customFormat="1" ht="37.8" customHeight="1">
      <c r="A96" s="39"/>
      <c r="B96" s="40"/>
      <c r="C96" s="206" t="s">
        <v>150</v>
      </c>
      <c r="D96" s="206" t="s">
        <v>133</v>
      </c>
      <c r="E96" s="207" t="s">
        <v>990</v>
      </c>
      <c r="F96" s="208" t="s">
        <v>991</v>
      </c>
      <c r="G96" s="209" t="s">
        <v>207</v>
      </c>
      <c r="H96" s="210">
        <v>16</v>
      </c>
      <c r="I96" s="211"/>
      <c r="J96" s="212">
        <f>ROUND(I96*H96,2)</f>
        <v>0</v>
      </c>
      <c r="K96" s="213"/>
      <c r="L96" s="45"/>
      <c r="M96" s="214" t="s">
        <v>19</v>
      </c>
      <c r="N96" s="215" t="s">
        <v>46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137</v>
      </c>
      <c r="AT96" s="218" t="s">
        <v>133</v>
      </c>
      <c r="AU96" s="218" t="s">
        <v>85</v>
      </c>
      <c r="AY96" s="18" t="s">
        <v>131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83</v>
      </c>
      <c r="BK96" s="219">
        <f>ROUND(I96*H96,2)</f>
        <v>0</v>
      </c>
      <c r="BL96" s="18" t="s">
        <v>137</v>
      </c>
      <c r="BM96" s="218" t="s">
        <v>992</v>
      </c>
    </row>
    <row r="97" s="2" customFormat="1">
      <c r="A97" s="39"/>
      <c r="B97" s="40"/>
      <c r="C97" s="41"/>
      <c r="D97" s="220" t="s">
        <v>139</v>
      </c>
      <c r="E97" s="41"/>
      <c r="F97" s="221" t="s">
        <v>993</v>
      </c>
      <c r="G97" s="41"/>
      <c r="H97" s="41"/>
      <c r="I97" s="222"/>
      <c r="J97" s="41"/>
      <c r="K97" s="41"/>
      <c r="L97" s="45"/>
      <c r="M97" s="223"/>
      <c r="N97" s="22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85</v>
      </c>
    </row>
    <row r="98" s="13" customFormat="1">
      <c r="A98" s="13"/>
      <c r="B98" s="225"/>
      <c r="C98" s="226"/>
      <c r="D98" s="227" t="s">
        <v>141</v>
      </c>
      <c r="E98" s="228" t="s">
        <v>19</v>
      </c>
      <c r="F98" s="229" t="s">
        <v>994</v>
      </c>
      <c r="G98" s="226"/>
      <c r="H98" s="228" t="s">
        <v>19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141</v>
      </c>
      <c r="AU98" s="235" t="s">
        <v>85</v>
      </c>
      <c r="AV98" s="13" t="s">
        <v>83</v>
      </c>
      <c r="AW98" s="13" t="s">
        <v>36</v>
      </c>
      <c r="AX98" s="13" t="s">
        <v>75</v>
      </c>
      <c r="AY98" s="235" t="s">
        <v>131</v>
      </c>
    </row>
    <row r="99" s="13" customFormat="1">
      <c r="A99" s="13"/>
      <c r="B99" s="225"/>
      <c r="C99" s="226"/>
      <c r="D99" s="227" t="s">
        <v>141</v>
      </c>
      <c r="E99" s="228" t="s">
        <v>19</v>
      </c>
      <c r="F99" s="229" t="s">
        <v>995</v>
      </c>
      <c r="G99" s="226"/>
      <c r="H99" s="228" t="s">
        <v>19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141</v>
      </c>
      <c r="AU99" s="235" t="s">
        <v>85</v>
      </c>
      <c r="AV99" s="13" t="s">
        <v>83</v>
      </c>
      <c r="AW99" s="13" t="s">
        <v>36</v>
      </c>
      <c r="AX99" s="13" t="s">
        <v>75</v>
      </c>
      <c r="AY99" s="235" t="s">
        <v>131</v>
      </c>
    </row>
    <row r="100" s="14" customFormat="1">
      <c r="A100" s="14"/>
      <c r="B100" s="236"/>
      <c r="C100" s="237"/>
      <c r="D100" s="227" t="s">
        <v>141</v>
      </c>
      <c r="E100" s="238" t="s">
        <v>19</v>
      </c>
      <c r="F100" s="239" t="s">
        <v>996</v>
      </c>
      <c r="G100" s="237"/>
      <c r="H100" s="240">
        <v>16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141</v>
      </c>
      <c r="AU100" s="246" t="s">
        <v>85</v>
      </c>
      <c r="AV100" s="14" t="s">
        <v>85</v>
      </c>
      <c r="AW100" s="14" t="s">
        <v>36</v>
      </c>
      <c r="AX100" s="14" t="s">
        <v>83</v>
      </c>
      <c r="AY100" s="246" t="s">
        <v>131</v>
      </c>
    </row>
    <row r="101" s="2" customFormat="1" ht="49.05" customHeight="1">
      <c r="A101" s="39"/>
      <c r="B101" s="40"/>
      <c r="C101" s="206" t="s">
        <v>137</v>
      </c>
      <c r="D101" s="206" t="s">
        <v>133</v>
      </c>
      <c r="E101" s="207" t="s">
        <v>997</v>
      </c>
      <c r="F101" s="208" t="s">
        <v>998</v>
      </c>
      <c r="G101" s="209" t="s">
        <v>207</v>
      </c>
      <c r="H101" s="210">
        <v>2920.8000000000002</v>
      </c>
      <c r="I101" s="211"/>
      <c r="J101" s="212">
        <f>ROUND(I101*H101,2)</f>
        <v>0</v>
      </c>
      <c r="K101" s="213"/>
      <c r="L101" s="45"/>
      <c r="M101" s="214" t="s">
        <v>19</v>
      </c>
      <c r="N101" s="215" t="s">
        <v>46</v>
      </c>
      <c r="O101" s="85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137</v>
      </c>
      <c r="AT101" s="218" t="s">
        <v>133</v>
      </c>
      <c r="AU101" s="218" t="s">
        <v>85</v>
      </c>
      <c r="AY101" s="18" t="s">
        <v>131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83</v>
      </c>
      <c r="BK101" s="219">
        <f>ROUND(I101*H101,2)</f>
        <v>0</v>
      </c>
      <c r="BL101" s="18" t="s">
        <v>137</v>
      </c>
      <c r="BM101" s="218" t="s">
        <v>999</v>
      </c>
    </row>
    <row r="102" s="2" customFormat="1">
      <c r="A102" s="39"/>
      <c r="B102" s="40"/>
      <c r="C102" s="41"/>
      <c r="D102" s="220" t="s">
        <v>139</v>
      </c>
      <c r="E102" s="41"/>
      <c r="F102" s="221" t="s">
        <v>1000</v>
      </c>
      <c r="G102" s="41"/>
      <c r="H102" s="41"/>
      <c r="I102" s="222"/>
      <c r="J102" s="41"/>
      <c r="K102" s="41"/>
      <c r="L102" s="45"/>
      <c r="M102" s="223"/>
      <c r="N102" s="22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139</v>
      </c>
      <c r="AU102" s="18" t="s">
        <v>85</v>
      </c>
    </row>
    <row r="103" s="13" customFormat="1">
      <c r="A103" s="13"/>
      <c r="B103" s="225"/>
      <c r="C103" s="226"/>
      <c r="D103" s="227" t="s">
        <v>141</v>
      </c>
      <c r="E103" s="228" t="s">
        <v>19</v>
      </c>
      <c r="F103" s="229" t="s">
        <v>994</v>
      </c>
      <c r="G103" s="226"/>
      <c r="H103" s="228" t="s">
        <v>19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141</v>
      </c>
      <c r="AU103" s="235" t="s">
        <v>85</v>
      </c>
      <c r="AV103" s="13" t="s">
        <v>83</v>
      </c>
      <c r="AW103" s="13" t="s">
        <v>36</v>
      </c>
      <c r="AX103" s="13" t="s">
        <v>75</v>
      </c>
      <c r="AY103" s="235" t="s">
        <v>131</v>
      </c>
    </row>
    <row r="104" s="14" customFormat="1">
      <c r="A104" s="14"/>
      <c r="B104" s="236"/>
      <c r="C104" s="237"/>
      <c r="D104" s="227" t="s">
        <v>141</v>
      </c>
      <c r="E104" s="238" t="s">
        <v>19</v>
      </c>
      <c r="F104" s="239" t="s">
        <v>1001</v>
      </c>
      <c r="G104" s="237"/>
      <c r="H104" s="240">
        <v>1999.4000000000001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141</v>
      </c>
      <c r="AU104" s="246" t="s">
        <v>85</v>
      </c>
      <c r="AV104" s="14" t="s">
        <v>85</v>
      </c>
      <c r="AW104" s="14" t="s">
        <v>36</v>
      </c>
      <c r="AX104" s="14" t="s">
        <v>75</v>
      </c>
      <c r="AY104" s="246" t="s">
        <v>131</v>
      </c>
    </row>
    <row r="105" s="14" customFormat="1">
      <c r="A105" s="14"/>
      <c r="B105" s="236"/>
      <c r="C105" s="237"/>
      <c r="D105" s="227" t="s">
        <v>141</v>
      </c>
      <c r="E105" s="238" t="s">
        <v>19</v>
      </c>
      <c r="F105" s="239" t="s">
        <v>1002</v>
      </c>
      <c r="G105" s="237"/>
      <c r="H105" s="240">
        <v>846.39999999999998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141</v>
      </c>
      <c r="AU105" s="246" t="s">
        <v>85</v>
      </c>
      <c r="AV105" s="14" t="s">
        <v>85</v>
      </c>
      <c r="AW105" s="14" t="s">
        <v>36</v>
      </c>
      <c r="AX105" s="14" t="s">
        <v>75</v>
      </c>
      <c r="AY105" s="246" t="s">
        <v>131</v>
      </c>
    </row>
    <row r="106" s="13" customFormat="1">
      <c r="A106" s="13"/>
      <c r="B106" s="225"/>
      <c r="C106" s="226"/>
      <c r="D106" s="227" t="s">
        <v>141</v>
      </c>
      <c r="E106" s="228" t="s">
        <v>19</v>
      </c>
      <c r="F106" s="229" t="s">
        <v>1003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141</v>
      </c>
      <c r="AU106" s="235" t="s">
        <v>85</v>
      </c>
      <c r="AV106" s="13" t="s">
        <v>83</v>
      </c>
      <c r="AW106" s="13" t="s">
        <v>36</v>
      </c>
      <c r="AX106" s="13" t="s">
        <v>75</v>
      </c>
      <c r="AY106" s="235" t="s">
        <v>131</v>
      </c>
    </row>
    <row r="107" s="14" customFormat="1">
      <c r="A107" s="14"/>
      <c r="B107" s="236"/>
      <c r="C107" s="237"/>
      <c r="D107" s="227" t="s">
        <v>141</v>
      </c>
      <c r="E107" s="238" t="s">
        <v>19</v>
      </c>
      <c r="F107" s="239" t="s">
        <v>1004</v>
      </c>
      <c r="G107" s="237"/>
      <c r="H107" s="240">
        <v>75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141</v>
      </c>
      <c r="AU107" s="246" t="s">
        <v>85</v>
      </c>
      <c r="AV107" s="14" t="s">
        <v>85</v>
      </c>
      <c r="AW107" s="14" t="s">
        <v>36</v>
      </c>
      <c r="AX107" s="14" t="s">
        <v>75</v>
      </c>
      <c r="AY107" s="246" t="s">
        <v>131</v>
      </c>
    </row>
    <row r="108" s="15" customFormat="1">
      <c r="A108" s="15"/>
      <c r="B108" s="247"/>
      <c r="C108" s="248"/>
      <c r="D108" s="227" t="s">
        <v>141</v>
      </c>
      <c r="E108" s="249" t="s">
        <v>19</v>
      </c>
      <c r="F108" s="250" t="s">
        <v>159</v>
      </c>
      <c r="G108" s="248"/>
      <c r="H108" s="251">
        <v>2920.8000000000002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141</v>
      </c>
      <c r="AU108" s="257" t="s">
        <v>85</v>
      </c>
      <c r="AV108" s="15" t="s">
        <v>137</v>
      </c>
      <c r="AW108" s="15" t="s">
        <v>36</v>
      </c>
      <c r="AX108" s="15" t="s">
        <v>83</v>
      </c>
      <c r="AY108" s="257" t="s">
        <v>131</v>
      </c>
    </row>
    <row r="109" s="2" customFormat="1" ht="44.25" customHeight="1">
      <c r="A109" s="39"/>
      <c r="B109" s="40"/>
      <c r="C109" s="206" t="s">
        <v>165</v>
      </c>
      <c r="D109" s="206" t="s">
        <v>133</v>
      </c>
      <c r="E109" s="207" t="s">
        <v>1005</v>
      </c>
      <c r="F109" s="208" t="s">
        <v>1006</v>
      </c>
      <c r="G109" s="209" t="s">
        <v>207</v>
      </c>
      <c r="H109" s="210">
        <v>89.504999999999995</v>
      </c>
      <c r="I109" s="211"/>
      <c r="J109" s="212">
        <f>ROUND(I109*H109,2)</f>
        <v>0</v>
      </c>
      <c r="K109" s="213"/>
      <c r="L109" s="45"/>
      <c r="M109" s="214" t="s">
        <v>19</v>
      </c>
      <c r="N109" s="215" t="s">
        <v>46</v>
      </c>
      <c r="O109" s="85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137</v>
      </c>
      <c r="AT109" s="218" t="s">
        <v>133</v>
      </c>
      <c r="AU109" s="218" t="s">
        <v>85</v>
      </c>
      <c r="AY109" s="18" t="s">
        <v>131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83</v>
      </c>
      <c r="BK109" s="219">
        <f>ROUND(I109*H109,2)</f>
        <v>0</v>
      </c>
      <c r="BL109" s="18" t="s">
        <v>137</v>
      </c>
      <c r="BM109" s="218" t="s">
        <v>1007</v>
      </c>
    </row>
    <row r="110" s="2" customFormat="1">
      <c r="A110" s="39"/>
      <c r="B110" s="40"/>
      <c r="C110" s="41"/>
      <c r="D110" s="220" t="s">
        <v>139</v>
      </c>
      <c r="E110" s="41"/>
      <c r="F110" s="221" t="s">
        <v>1008</v>
      </c>
      <c r="G110" s="41"/>
      <c r="H110" s="41"/>
      <c r="I110" s="222"/>
      <c r="J110" s="41"/>
      <c r="K110" s="41"/>
      <c r="L110" s="45"/>
      <c r="M110" s="223"/>
      <c r="N110" s="22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139</v>
      </c>
      <c r="AU110" s="18" t="s">
        <v>85</v>
      </c>
    </row>
    <row r="111" s="13" customFormat="1">
      <c r="A111" s="13"/>
      <c r="B111" s="225"/>
      <c r="C111" s="226"/>
      <c r="D111" s="227" t="s">
        <v>141</v>
      </c>
      <c r="E111" s="228" t="s">
        <v>19</v>
      </c>
      <c r="F111" s="229" t="s">
        <v>1009</v>
      </c>
      <c r="G111" s="226"/>
      <c r="H111" s="228" t="s">
        <v>19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141</v>
      </c>
      <c r="AU111" s="235" t="s">
        <v>85</v>
      </c>
      <c r="AV111" s="13" t="s">
        <v>83</v>
      </c>
      <c r="AW111" s="13" t="s">
        <v>36</v>
      </c>
      <c r="AX111" s="13" t="s">
        <v>75</v>
      </c>
      <c r="AY111" s="235" t="s">
        <v>131</v>
      </c>
    </row>
    <row r="112" s="14" customFormat="1">
      <c r="A112" s="14"/>
      <c r="B112" s="236"/>
      <c r="C112" s="237"/>
      <c r="D112" s="227" t="s">
        <v>141</v>
      </c>
      <c r="E112" s="238" t="s">
        <v>19</v>
      </c>
      <c r="F112" s="239" t="s">
        <v>1010</v>
      </c>
      <c r="G112" s="237"/>
      <c r="H112" s="240">
        <v>99.450000000000003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141</v>
      </c>
      <c r="AU112" s="246" t="s">
        <v>85</v>
      </c>
      <c r="AV112" s="14" t="s">
        <v>85</v>
      </c>
      <c r="AW112" s="14" t="s">
        <v>36</v>
      </c>
      <c r="AX112" s="14" t="s">
        <v>75</v>
      </c>
      <c r="AY112" s="246" t="s">
        <v>131</v>
      </c>
    </row>
    <row r="113" s="13" customFormat="1">
      <c r="A113" s="13"/>
      <c r="B113" s="225"/>
      <c r="C113" s="226"/>
      <c r="D113" s="227" t="s">
        <v>141</v>
      </c>
      <c r="E113" s="228" t="s">
        <v>19</v>
      </c>
      <c r="F113" s="229" t="s">
        <v>1011</v>
      </c>
      <c r="G113" s="226"/>
      <c r="H113" s="228" t="s">
        <v>19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141</v>
      </c>
      <c r="AU113" s="235" t="s">
        <v>85</v>
      </c>
      <c r="AV113" s="13" t="s">
        <v>83</v>
      </c>
      <c r="AW113" s="13" t="s">
        <v>36</v>
      </c>
      <c r="AX113" s="13" t="s">
        <v>75</v>
      </c>
      <c r="AY113" s="235" t="s">
        <v>131</v>
      </c>
    </row>
    <row r="114" s="14" customFormat="1">
      <c r="A114" s="14"/>
      <c r="B114" s="236"/>
      <c r="C114" s="237"/>
      <c r="D114" s="227" t="s">
        <v>141</v>
      </c>
      <c r="E114" s="238" t="s">
        <v>19</v>
      </c>
      <c r="F114" s="239" t="s">
        <v>1012</v>
      </c>
      <c r="G114" s="237"/>
      <c r="H114" s="240">
        <v>-9.9450000000000003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141</v>
      </c>
      <c r="AU114" s="246" t="s">
        <v>85</v>
      </c>
      <c r="AV114" s="14" t="s">
        <v>85</v>
      </c>
      <c r="AW114" s="14" t="s">
        <v>36</v>
      </c>
      <c r="AX114" s="14" t="s">
        <v>75</v>
      </c>
      <c r="AY114" s="246" t="s">
        <v>131</v>
      </c>
    </row>
    <row r="115" s="15" customFormat="1">
      <c r="A115" s="15"/>
      <c r="B115" s="247"/>
      <c r="C115" s="248"/>
      <c r="D115" s="227" t="s">
        <v>141</v>
      </c>
      <c r="E115" s="249" t="s">
        <v>19</v>
      </c>
      <c r="F115" s="250" t="s">
        <v>159</v>
      </c>
      <c r="G115" s="248"/>
      <c r="H115" s="251">
        <v>89.504999999999995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141</v>
      </c>
      <c r="AU115" s="257" t="s">
        <v>85</v>
      </c>
      <c r="AV115" s="15" t="s">
        <v>137</v>
      </c>
      <c r="AW115" s="15" t="s">
        <v>36</v>
      </c>
      <c r="AX115" s="15" t="s">
        <v>83</v>
      </c>
      <c r="AY115" s="257" t="s">
        <v>131</v>
      </c>
    </row>
    <row r="116" s="2" customFormat="1" ht="49.05" customHeight="1">
      <c r="A116" s="39"/>
      <c r="B116" s="40"/>
      <c r="C116" s="206" t="s">
        <v>172</v>
      </c>
      <c r="D116" s="206" t="s">
        <v>133</v>
      </c>
      <c r="E116" s="207" t="s">
        <v>1013</v>
      </c>
      <c r="F116" s="208" t="s">
        <v>1014</v>
      </c>
      <c r="G116" s="209" t="s">
        <v>207</v>
      </c>
      <c r="H116" s="210">
        <v>217.363</v>
      </c>
      <c r="I116" s="211"/>
      <c r="J116" s="212">
        <f>ROUND(I116*H116,2)</f>
        <v>0</v>
      </c>
      <c r="K116" s="213"/>
      <c r="L116" s="45"/>
      <c r="M116" s="214" t="s">
        <v>19</v>
      </c>
      <c r="N116" s="215" t="s">
        <v>46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137</v>
      </c>
      <c r="AT116" s="218" t="s">
        <v>133</v>
      </c>
      <c r="AU116" s="218" t="s">
        <v>85</v>
      </c>
      <c r="AY116" s="18" t="s">
        <v>131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83</v>
      </c>
      <c r="BK116" s="219">
        <f>ROUND(I116*H116,2)</f>
        <v>0</v>
      </c>
      <c r="BL116" s="18" t="s">
        <v>137</v>
      </c>
      <c r="BM116" s="218" t="s">
        <v>1015</v>
      </c>
    </row>
    <row r="117" s="2" customFormat="1">
      <c r="A117" s="39"/>
      <c r="B117" s="40"/>
      <c r="C117" s="41"/>
      <c r="D117" s="220" t="s">
        <v>139</v>
      </c>
      <c r="E117" s="41"/>
      <c r="F117" s="221" t="s">
        <v>1016</v>
      </c>
      <c r="G117" s="41"/>
      <c r="H117" s="41"/>
      <c r="I117" s="222"/>
      <c r="J117" s="41"/>
      <c r="K117" s="41"/>
      <c r="L117" s="45"/>
      <c r="M117" s="223"/>
      <c r="N117" s="224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139</v>
      </c>
      <c r="AU117" s="18" t="s">
        <v>85</v>
      </c>
    </row>
    <row r="118" s="13" customFormat="1">
      <c r="A118" s="13"/>
      <c r="B118" s="225"/>
      <c r="C118" s="226"/>
      <c r="D118" s="227" t="s">
        <v>141</v>
      </c>
      <c r="E118" s="228" t="s">
        <v>19</v>
      </c>
      <c r="F118" s="229" t="s">
        <v>231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141</v>
      </c>
      <c r="AU118" s="235" t="s">
        <v>85</v>
      </c>
      <c r="AV118" s="13" t="s">
        <v>83</v>
      </c>
      <c r="AW118" s="13" t="s">
        <v>36</v>
      </c>
      <c r="AX118" s="13" t="s">
        <v>75</v>
      </c>
      <c r="AY118" s="235" t="s">
        <v>131</v>
      </c>
    </row>
    <row r="119" s="13" customFormat="1">
      <c r="A119" s="13"/>
      <c r="B119" s="225"/>
      <c r="C119" s="226"/>
      <c r="D119" s="227" t="s">
        <v>141</v>
      </c>
      <c r="E119" s="228" t="s">
        <v>19</v>
      </c>
      <c r="F119" s="229" t="s">
        <v>1017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141</v>
      </c>
      <c r="AU119" s="235" t="s">
        <v>85</v>
      </c>
      <c r="AV119" s="13" t="s">
        <v>83</v>
      </c>
      <c r="AW119" s="13" t="s">
        <v>36</v>
      </c>
      <c r="AX119" s="13" t="s">
        <v>75</v>
      </c>
      <c r="AY119" s="235" t="s">
        <v>131</v>
      </c>
    </row>
    <row r="120" s="14" customFormat="1">
      <c r="A120" s="14"/>
      <c r="B120" s="236"/>
      <c r="C120" s="237"/>
      <c r="D120" s="227" t="s">
        <v>141</v>
      </c>
      <c r="E120" s="238" t="s">
        <v>19</v>
      </c>
      <c r="F120" s="239" t="s">
        <v>814</v>
      </c>
      <c r="G120" s="237"/>
      <c r="H120" s="240">
        <v>161.09999999999999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141</v>
      </c>
      <c r="AU120" s="246" t="s">
        <v>85</v>
      </c>
      <c r="AV120" s="14" t="s">
        <v>85</v>
      </c>
      <c r="AW120" s="14" t="s">
        <v>36</v>
      </c>
      <c r="AX120" s="14" t="s">
        <v>75</v>
      </c>
      <c r="AY120" s="246" t="s">
        <v>131</v>
      </c>
    </row>
    <row r="121" s="13" customFormat="1">
      <c r="A121" s="13"/>
      <c r="B121" s="225"/>
      <c r="C121" s="226"/>
      <c r="D121" s="227" t="s">
        <v>141</v>
      </c>
      <c r="E121" s="228" t="s">
        <v>19</v>
      </c>
      <c r="F121" s="229" t="s">
        <v>1018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141</v>
      </c>
      <c r="AU121" s="235" t="s">
        <v>85</v>
      </c>
      <c r="AV121" s="13" t="s">
        <v>83</v>
      </c>
      <c r="AW121" s="13" t="s">
        <v>36</v>
      </c>
      <c r="AX121" s="13" t="s">
        <v>75</v>
      </c>
      <c r="AY121" s="235" t="s">
        <v>131</v>
      </c>
    </row>
    <row r="122" s="13" customFormat="1">
      <c r="A122" s="13"/>
      <c r="B122" s="225"/>
      <c r="C122" s="226"/>
      <c r="D122" s="227" t="s">
        <v>141</v>
      </c>
      <c r="E122" s="228" t="s">
        <v>19</v>
      </c>
      <c r="F122" s="229" t="s">
        <v>1019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141</v>
      </c>
      <c r="AU122" s="235" t="s">
        <v>85</v>
      </c>
      <c r="AV122" s="13" t="s">
        <v>83</v>
      </c>
      <c r="AW122" s="13" t="s">
        <v>36</v>
      </c>
      <c r="AX122" s="13" t="s">
        <v>75</v>
      </c>
      <c r="AY122" s="235" t="s">
        <v>131</v>
      </c>
    </row>
    <row r="123" s="14" customFormat="1">
      <c r="A123" s="14"/>
      <c r="B123" s="236"/>
      <c r="C123" s="237"/>
      <c r="D123" s="227" t="s">
        <v>141</v>
      </c>
      <c r="E123" s="238" t="s">
        <v>19</v>
      </c>
      <c r="F123" s="239" t="s">
        <v>815</v>
      </c>
      <c r="G123" s="237"/>
      <c r="H123" s="240">
        <v>70.875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141</v>
      </c>
      <c r="AU123" s="246" t="s">
        <v>85</v>
      </c>
      <c r="AV123" s="14" t="s">
        <v>85</v>
      </c>
      <c r="AW123" s="14" t="s">
        <v>36</v>
      </c>
      <c r="AX123" s="14" t="s">
        <v>75</v>
      </c>
      <c r="AY123" s="246" t="s">
        <v>131</v>
      </c>
    </row>
    <row r="124" s="13" customFormat="1">
      <c r="A124" s="13"/>
      <c r="B124" s="225"/>
      <c r="C124" s="226"/>
      <c r="D124" s="227" t="s">
        <v>141</v>
      </c>
      <c r="E124" s="228" t="s">
        <v>19</v>
      </c>
      <c r="F124" s="229" t="s">
        <v>1020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141</v>
      </c>
      <c r="AU124" s="235" t="s">
        <v>85</v>
      </c>
      <c r="AV124" s="13" t="s">
        <v>83</v>
      </c>
      <c r="AW124" s="13" t="s">
        <v>36</v>
      </c>
      <c r="AX124" s="13" t="s">
        <v>75</v>
      </c>
      <c r="AY124" s="235" t="s">
        <v>131</v>
      </c>
    </row>
    <row r="125" s="13" customFormat="1">
      <c r="A125" s="13"/>
      <c r="B125" s="225"/>
      <c r="C125" s="226"/>
      <c r="D125" s="227" t="s">
        <v>141</v>
      </c>
      <c r="E125" s="228" t="s">
        <v>19</v>
      </c>
      <c r="F125" s="229" t="s">
        <v>238</v>
      </c>
      <c r="G125" s="226"/>
      <c r="H125" s="228" t="s">
        <v>19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141</v>
      </c>
      <c r="AU125" s="235" t="s">
        <v>85</v>
      </c>
      <c r="AV125" s="13" t="s">
        <v>83</v>
      </c>
      <c r="AW125" s="13" t="s">
        <v>36</v>
      </c>
      <c r="AX125" s="13" t="s">
        <v>75</v>
      </c>
      <c r="AY125" s="235" t="s">
        <v>131</v>
      </c>
    </row>
    <row r="126" s="14" customFormat="1">
      <c r="A126" s="14"/>
      <c r="B126" s="236"/>
      <c r="C126" s="237"/>
      <c r="D126" s="227" t="s">
        <v>141</v>
      </c>
      <c r="E126" s="238" t="s">
        <v>19</v>
      </c>
      <c r="F126" s="239" t="s">
        <v>1021</v>
      </c>
      <c r="G126" s="237"/>
      <c r="H126" s="240">
        <v>9.5399999999999991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141</v>
      </c>
      <c r="AU126" s="246" t="s">
        <v>85</v>
      </c>
      <c r="AV126" s="14" t="s">
        <v>85</v>
      </c>
      <c r="AW126" s="14" t="s">
        <v>36</v>
      </c>
      <c r="AX126" s="14" t="s">
        <v>75</v>
      </c>
      <c r="AY126" s="246" t="s">
        <v>131</v>
      </c>
    </row>
    <row r="127" s="16" customFormat="1">
      <c r="A127" s="16"/>
      <c r="B127" s="273"/>
      <c r="C127" s="274"/>
      <c r="D127" s="227" t="s">
        <v>141</v>
      </c>
      <c r="E127" s="275" t="s">
        <v>19</v>
      </c>
      <c r="F127" s="276" t="s">
        <v>535</v>
      </c>
      <c r="G127" s="274"/>
      <c r="H127" s="277">
        <v>241.51499999999999</v>
      </c>
      <c r="I127" s="278"/>
      <c r="J127" s="274"/>
      <c r="K127" s="274"/>
      <c r="L127" s="279"/>
      <c r="M127" s="280"/>
      <c r="N127" s="281"/>
      <c r="O127" s="281"/>
      <c r="P127" s="281"/>
      <c r="Q127" s="281"/>
      <c r="R127" s="281"/>
      <c r="S127" s="281"/>
      <c r="T127" s="282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83" t="s">
        <v>141</v>
      </c>
      <c r="AU127" s="283" t="s">
        <v>85</v>
      </c>
      <c r="AV127" s="16" t="s">
        <v>150</v>
      </c>
      <c r="AW127" s="16" t="s">
        <v>36</v>
      </c>
      <c r="AX127" s="16" t="s">
        <v>75</v>
      </c>
      <c r="AY127" s="283" t="s">
        <v>131</v>
      </c>
    </row>
    <row r="128" s="13" customFormat="1">
      <c r="A128" s="13"/>
      <c r="B128" s="225"/>
      <c r="C128" s="226"/>
      <c r="D128" s="227" t="s">
        <v>141</v>
      </c>
      <c r="E128" s="228" t="s">
        <v>19</v>
      </c>
      <c r="F128" s="229" t="s">
        <v>1011</v>
      </c>
      <c r="G128" s="226"/>
      <c r="H128" s="228" t="s">
        <v>19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141</v>
      </c>
      <c r="AU128" s="235" t="s">
        <v>85</v>
      </c>
      <c r="AV128" s="13" t="s">
        <v>83</v>
      </c>
      <c r="AW128" s="13" t="s">
        <v>36</v>
      </c>
      <c r="AX128" s="13" t="s">
        <v>75</v>
      </c>
      <c r="AY128" s="235" t="s">
        <v>131</v>
      </c>
    </row>
    <row r="129" s="14" customFormat="1">
      <c r="A129" s="14"/>
      <c r="B129" s="236"/>
      <c r="C129" s="237"/>
      <c r="D129" s="227" t="s">
        <v>141</v>
      </c>
      <c r="E129" s="238" t="s">
        <v>19</v>
      </c>
      <c r="F129" s="239" t="s">
        <v>1022</v>
      </c>
      <c r="G129" s="237"/>
      <c r="H129" s="240">
        <v>-24.152000000000001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141</v>
      </c>
      <c r="AU129" s="246" t="s">
        <v>85</v>
      </c>
      <c r="AV129" s="14" t="s">
        <v>85</v>
      </c>
      <c r="AW129" s="14" t="s">
        <v>36</v>
      </c>
      <c r="AX129" s="14" t="s">
        <v>75</v>
      </c>
      <c r="AY129" s="246" t="s">
        <v>131</v>
      </c>
    </row>
    <row r="130" s="15" customFormat="1">
      <c r="A130" s="15"/>
      <c r="B130" s="247"/>
      <c r="C130" s="248"/>
      <c r="D130" s="227" t="s">
        <v>141</v>
      </c>
      <c r="E130" s="249" t="s">
        <v>19</v>
      </c>
      <c r="F130" s="250" t="s">
        <v>159</v>
      </c>
      <c r="G130" s="248"/>
      <c r="H130" s="251">
        <v>217.363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7" t="s">
        <v>141</v>
      </c>
      <c r="AU130" s="257" t="s">
        <v>85</v>
      </c>
      <c r="AV130" s="15" t="s">
        <v>137</v>
      </c>
      <c r="AW130" s="15" t="s">
        <v>36</v>
      </c>
      <c r="AX130" s="15" t="s">
        <v>83</v>
      </c>
      <c r="AY130" s="257" t="s">
        <v>131</v>
      </c>
    </row>
    <row r="131" s="2" customFormat="1" ht="44.25" customHeight="1">
      <c r="A131" s="39"/>
      <c r="B131" s="40"/>
      <c r="C131" s="206" t="s">
        <v>179</v>
      </c>
      <c r="D131" s="206" t="s">
        <v>133</v>
      </c>
      <c r="E131" s="207" t="s">
        <v>1023</v>
      </c>
      <c r="F131" s="208" t="s">
        <v>1024</v>
      </c>
      <c r="G131" s="209" t="s">
        <v>207</v>
      </c>
      <c r="H131" s="210">
        <v>34.097000000000001</v>
      </c>
      <c r="I131" s="211"/>
      <c r="J131" s="212">
        <f>ROUND(I131*H131,2)</f>
        <v>0</v>
      </c>
      <c r="K131" s="213"/>
      <c r="L131" s="45"/>
      <c r="M131" s="214" t="s">
        <v>19</v>
      </c>
      <c r="N131" s="215" t="s">
        <v>46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137</v>
      </c>
      <c r="AT131" s="218" t="s">
        <v>133</v>
      </c>
      <c r="AU131" s="218" t="s">
        <v>85</v>
      </c>
      <c r="AY131" s="18" t="s">
        <v>131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83</v>
      </c>
      <c r="BK131" s="219">
        <f>ROUND(I131*H131,2)</f>
        <v>0</v>
      </c>
      <c r="BL131" s="18" t="s">
        <v>137</v>
      </c>
      <c r="BM131" s="218" t="s">
        <v>1025</v>
      </c>
    </row>
    <row r="132" s="2" customFormat="1">
      <c r="A132" s="39"/>
      <c r="B132" s="40"/>
      <c r="C132" s="41"/>
      <c r="D132" s="220" t="s">
        <v>139</v>
      </c>
      <c r="E132" s="41"/>
      <c r="F132" s="221" t="s">
        <v>1026</v>
      </c>
      <c r="G132" s="41"/>
      <c r="H132" s="41"/>
      <c r="I132" s="222"/>
      <c r="J132" s="41"/>
      <c r="K132" s="41"/>
      <c r="L132" s="45"/>
      <c r="M132" s="223"/>
      <c r="N132" s="22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85</v>
      </c>
    </row>
    <row r="133" s="13" customFormat="1">
      <c r="A133" s="13"/>
      <c r="B133" s="225"/>
      <c r="C133" s="226"/>
      <c r="D133" s="227" t="s">
        <v>141</v>
      </c>
      <c r="E133" s="228" t="s">
        <v>19</v>
      </c>
      <c r="F133" s="229" t="s">
        <v>1027</v>
      </c>
      <c r="G133" s="226"/>
      <c r="H133" s="228" t="s">
        <v>19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141</v>
      </c>
      <c r="AU133" s="235" t="s">
        <v>85</v>
      </c>
      <c r="AV133" s="13" t="s">
        <v>83</v>
      </c>
      <c r="AW133" s="13" t="s">
        <v>36</v>
      </c>
      <c r="AX133" s="13" t="s">
        <v>75</v>
      </c>
      <c r="AY133" s="235" t="s">
        <v>131</v>
      </c>
    </row>
    <row r="134" s="14" customFormat="1">
      <c r="A134" s="14"/>
      <c r="B134" s="236"/>
      <c r="C134" s="237"/>
      <c r="D134" s="227" t="s">
        <v>141</v>
      </c>
      <c r="E134" s="238" t="s">
        <v>19</v>
      </c>
      <c r="F134" s="239" t="s">
        <v>1028</v>
      </c>
      <c r="G134" s="237"/>
      <c r="H134" s="240">
        <v>34.097000000000001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141</v>
      </c>
      <c r="AU134" s="246" t="s">
        <v>85</v>
      </c>
      <c r="AV134" s="14" t="s">
        <v>85</v>
      </c>
      <c r="AW134" s="14" t="s">
        <v>36</v>
      </c>
      <c r="AX134" s="14" t="s">
        <v>83</v>
      </c>
      <c r="AY134" s="246" t="s">
        <v>131</v>
      </c>
    </row>
    <row r="135" s="2" customFormat="1" ht="62.7" customHeight="1">
      <c r="A135" s="39"/>
      <c r="B135" s="40"/>
      <c r="C135" s="206" t="s">
        <v>188</v>
      </c>
      <c r="D135" s="206" t="s">
        <v>133</v>
      </c>
      <c r="E135" s="207" t="s">
        <v>833</v>
      </c>
      <c r="F135" s="208" t="s">
        <v>834</v>
      </c>
      <c r="G135" s="209" t="s">
        <v>207</v>
      </c>
      <c r="H135" s="210">
        <v>500</v>
      </c>
      <c r="I135" s="211"/>
      <c r="J135" s="212">
        <f>ROUND(I135*H135,2)</f>
        <v>0</v>
      </c>
      <c r="K135" s="213"/>
      <c r="L135" s="45"/>
      <c r="M135" s="214" t="s">
        <v>19</v>
      </c>
      <c r="N135" s="215" t="s">
        <v>46</v>
      </c>
      <c r="O135" s="85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8" t="s">
        <v>137</v>
      </c>
      <c r="AT135" s="218" t="s">
        <v>133</v>
      </c>
      <c r="AU135" s="218" t="s">
        <v>85</v>
      </c>
      <c r="AY135" s="18" t="s">
        <v>131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83</v>
      </c>
      <c r="BK135" s="219">
        <f>ROUND(I135*H135,2)</f>
        <v>0</v>
      </c>
      <c r="BL135" s="18" t="s">
        <v>137</v>
      </c>
      <c r="BM135" s="218" t="s">
        <v>1029</v>
      </c>
    </row>
    <row r="136" s="2" customFormat="1">
      <c r="A136" s="39"/>
      <c r="B136" s="40"/>
      <c r="C136" s="41"/>
      <c r="D136" s="220" t="s">
        <v>139</v>
      </c>
      <c r="E136" s="41"/>
      <c r="F136" s="221" t="s">
        <v>836</v>
      </c>
      <c r="G136" s="41"/>
      <c r="H136" s="41"/>
      <c r="I136" s="222"/>
      <c r="J136" s="41"/>
      <c r="K136" s="41"/>
      <c r="L136" s="45"/>
      <c r="M136" s="223"/>
      <c r="N136" s="224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139</v>
      </c>
      <c r="AU136" s="18" t="s">
        <v>85</v>
      </c>
    </row>
    <row r="137" s="13" customFormat="1">
      <c r="A137" s="13"/>
      <c r="B137" s="225"/>
      <c r="C137" s="226"/>
      <c r="D137" s="227" t="s">
        <v>141</v>
      </c>
      <c r="E137" s="228" t="s">
        <v>19</v>
      </c>
      <c r="F137" s="229" t="s">
        <v>1030</v>
      </c>
      <c r="G137" s="226"/>
      <c r="H137" s="228" t="s">
        <v>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141</v>
      </c>
      <c r="AU137" s="235" t="s">
        <v>85</v>
      </c>
      <c r="AV137" s="13" t="s">
        <v>83</v>
      </c>
      <c r="AW137" s="13" t="s">
        <v>36</v>
      </c>
      <c r="AX137" s="13" t="s">
        <v>75</v>
      </c>
      <c r="AY137" s="235" t="s">
        <v>131</v>
      </c>
    </row>
    <row r="138" s="14" customFormat="1">
      <c r="A138" s="14"/>
      <c r="B138" s="236"/>
      <c r="C138" s="237"/>
      <c r="D138" s="227" t="s">
        <v>141</v>
      </c>
      <c r="E138" s="238" t="s">
        <v>19</v>
      </c>
      <c r="F138" s="239" t="s">
        <v>1031</v>
      </c>
      <c r="G138" s="237"/>
      <c r="H138" s="240">
        <v>250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141</v>
      </c>
      <c r="AU138" s="246" t="s">
        <v>85</v>
      </c>
      <c r="AV138" s="14" t="s">
        <v>85</v>
      </c>
      <c r="AW138" s="14" t="s">
        <v>36</v>
      </c>
      <c r="AX138" s="14" t="s">
        <v>75</v>
      </c>
      <c r="AY138" s="246" t="s">
        <v>131</v>
      </c>
    </row>
    <row r="139" s="13" customFormat="1">
      <c r="A139" s="13"/>
      <c r="B139" s="225"/>
      <c r="C139" s="226"/>
      <c r="D139" s="227" t="s">
        <v>141</v>
      </c>
      <c r="E139" s="228" t="s">
        <v>19</v>
      </c>
      <c r="F139" s="229" t="s">
        <v>1032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141</v>
      </c>
      <c r="AU139" s="235" t="s">
        <v>85</v>
      </c>
      <c r="AV139" s="13" t="s">
        <v>83</v>
      </c>
      <c r="AW139" s="13" t="s">
        <v>36</v>
      </c>
      <c r="AX139" s="13" t="s">
        <v>75</v>
      </c>
      <c r="AY139" s="235" t="s">
        <v>131</v>
      </c>
    </row>
    <row r="140" s="14" customFormat="1">
      <c r="A140" s="14"/>
      <c r="B140" s="236"/>
      <c r="C140" s="237"/>
      <c r="D140" s="227" t="s">
        <v>141</v>
      </c>
      <c r="E140" s="238" t="s">
        <v>19</v>
      </c>
      <c r="F140" s="239" t="s">
        <v>1033</v>
      </c>
      <c r="G140" s="237"/>
      <c r="H140" s="240">
        <v>249.90100000000001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141</v>
      </c>
      <c r="AU140" s="246" t="s">
        <v>85</v>
      </c>
      <c r="AV140" s="14" t="s">
        <v>85</v>
      </c>
      <c r="AW140" s="14" t="s">
        <v>36</v>
      </c>
      <c r="AX140" s="14" t="s">
        <v>75</v>
      </c>
      <c r="AY140" s="246" t="s">
        <v>131</v>
      </c>
    </row>
    <row r="141" s="13" customFormat="1">
      <c r="A141" s="13"/>
      <c r="B141" s="225"/>
      <c r="C141" s="226"/>
      <c r="D141" s="227" t="s">
        <v>141</v>
      </c>
      <c r="E141" s="228" t="s">
        <v>19</v>
      </c>
      <c r="F141" s="229" t="s">
        <v>1034</v>
      </c>
      <c r="G141" s="226"/>
      <c r="H141" s="228" t="s">
        <v>19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141</v>
      </c>
      <c r="AU141" s="235" t="s">
        <v>85</v>
      </c>
      <c r="AV141" s="13" t="s">
        <v>83</v>
      </c>
      <c r="AW141" s="13" t="s">
        <v>36</v>
      </c>
      <c r="AX141" s="13" t="s">
        <v>75</v>
      </c>
      <c r="AY141" s="235" t="s">
        <v>131</v>
      </c>
    </row>
    <row r="142" s="14" customFormat="1">
      <c r="A142" s="14"/>
      <c r="B142" s="236"/>
      <c r="C142" s="237"/>
      <c r="D142" s="227" t="s">
        <v>141</v>
      </c>
      <c r="E142" s="238" t="s">
        <v>19</v>
      </c>
      <c r="F142" s="239" t="s">
        <v>1035</v>
      </c>
      <c r="G142" s="237"/>
      <c r="H142" s="240">
        <v>0.099000000000000005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141</v>
      </c>
      <c r="AU142" s="246" t="s">
        <v>85</v>
      </c>
      <c r="AV142" s="14" t="s">
        <v>85</v>
      </c>
      <c r="AW142" s="14" t="s">
        <v>36</v>
      </c>
      <c r="AX142" s="14" t="s">
        <v>75</v>
      </c>
      <c r="AY142" s="246" t="s">
        <v>131</v>
      </c>
    </row>
    <row r="143" s="15" customFormat="1">
      <c r="A143" s="15"/>
      <c r="B143" s="247"/>
      <c r="C143" s="248"/>
      <c r="D143" s="227" t="s">
        <v>141</v>
      </c>
      <c r="E143" s="249" t="s">
        <v>19</v>
      </c>
      <c r="F143" s="250" t="s">
        <v>1036</v>
      </c>
      <c r="G143" s="248"/>
      <c r="H143" s="251">
        <v>500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141</v>
      </c>
      <c r="AU143" s="257" t="s">
        <v>85</v>
      </c>
      <c r="AV143" s="15" t="s">
        <v>137</v>
      </c>
      <c r="AW143" s="15" t="s">
        <v>36</v>
      </c>
      <c r="AX143" s="15" t="s">
        <v>83</v>
      </c>
      <c r="AY143" s="257" t="s">
        <v>131</v>
      </c>
    </row>
    <row r="144" s="2" customFormat="1" ht="62.7" customHeight="1">
      <c r="A144" s="39"/>
      <c r="B144" s="40"/>
      <c r="C144" s="206" t="s">
        <v>195</v>
      </c>
      <c r="D144" s="206" t="s">
        <v>133</v>
      </c>
      <c r="E144" s="207" t="s">
        <v>833</v>
      </c>
      <c r="F144" s="208" t="s">
        <v>834</v>
      </c>
      <c r="G144" s="209" t="s">
        <v>207</v>
      </c>
      <c r="H144" s="210">
        <v>252.114</v>
      </c>
      <c r="I144" s="211"/>
      <c r="J144" s="212">
        <f>ROUND(I144*H144,2)</f>
        <v>0</v>
      </c>
      <c r="K144" s="213"/>
      <c r="L144" s="45"/>
      <c r="M144" s="214" t="s">
        <v>19</v>
      </c>
      <c r="N144" s="215" t="s">
        <v>46</v>
      </c>
      <c r="O144" s="85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137</v>
      </c>
      <c r="AT144" s="218" t="s">
        <v>133</v>
      </c>
      <c r="AU144" s="218" t="s">
        <v>85</v>
      </c>
      <c r="AY144" s="18" t="s">
        <v>131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83</v>
      </c>
      <c r="BK144" s="219">
        <f>ROUND(I144*H144,2)</f>
        <v>0</v>
      </c>
      <c r="BL144" s="18" t="s">
        <v>137</v>
      </c>
      <c r="BM144" s="218" t="s">
        <v>1037</v>
      </c>
    </row>
    <row r="145" s="2" customFormat="1">
      <c r="A145" s="39"/>
      <c r="B145" s="40"/>
      <c r="C145" s="41"/>
      <c r="D145" s="220" t="s">
        <v>139</v>
      </c>
      <c r="E145" s="41"/>
      <c r="F145" s="221" t="s">
        <v>836</v>
      </c>
      <c r="G145" s="41"/>
      <c r="H145" s="41"/>
      <c r="I145" s="222"/>
      <c r="J145" s="41"/>
      <c r="K145" s="41"/>
      <c r="L145" s="45"/>
      <c r="M145" s="223"/>
      <c r="N145" s="22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139</v>
      </c>
      <c r="AU145" s="18" t="s">
        <v>85</v>
      </c>
    </row>
    <row r="146" s="13" customFormat="1">
      <c r="A146" s="13"/>
      <c r="B146" s="225"/>
      <c r="C146" s="226"/>
      <c r="D146" s="227" t="s">
        <v>141</v>
      </c>
      <c r="E146" s="228" t="s">
        <v>19</v>
      </c>
      <c r="F146" s="229" t="s">
        <v>1038</v>
      </c>
      <c r="G146" s="226"/>
      <c r="H146" s="228" t="s">
        <v>19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141</v>
      </c>
      <c r="AU146" s="235" t="s">
        <v>85</v>
      </c>
      <c r="AV146" s="13" t="s">
        <v>83</v>
      </c>
      <c r="AW146" s="13" t="s">
        <v>36</v>
      </c>
      <c r="AX146" s="13" t="s">
        <v>75</v>
      </c>
      <c r="AY146" s="235" t="s">
        <v>131</v>
      </c>
    </row>
    <row r="147" s="14" customFormat="1">
      <c r="A147" s="14"/>
      <c r="B147" s="236"/>
      <c r="C147" s="237"/>
      <c r="D147" s="227" t="s">
        <v>141</v>
      </c>
      <c r="E147" s="238" t="s">
        <v>19</v>
      </c>
      <c r="F147" s="239" t="s">
        <v>1039</v>
      </c>
      <c r="G147" s="237"/>
      <c r="H147" s="240">
        <v>152.81399999999999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141</v>
      </c>
      <c r="AU147" s="246" t="s">
        <v>85</v>
      </c>
      <c r="AV147" s="14" t="s">
        <v>85</v>
      </c>
      <c r="AW147" s="14" t="s">
        <v>36</v>
      </c>
      <c r="AX147" s="14" t="s">
        <v>75</v>
      </c>
      <c r="AY147" s="246" t="s">
        <v>131</v>
      </c>
    </row>
    <row r="148" s="13" customFormat="1">
      <c r="A148" s="13"/>
      <c r="B148" s="225"/>
      <c r="C148" s="226"/>
      <c r="D148" s="227" t="s">
        <v>141</v>
      </c>
      <c r="E148" s="228" t="s">
        <v>19</v>
      </c>
      <c r="F148" s="229" t="s">
        <v>1040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141</v>
      </c>
      <c r="AU148" s="235" t="s">
        <v>85</v>
      </c>
      <c r="AV148" s="13" t="s">
        <v>83</v>
      </c>
      <c r="AW148" s="13" t="s">
        <v>36</v>
      </c>
      <c r="AX148" s="13" t="s">
        <v>75</v>
      </c>
      <c r="AY148" s="235" t="s">
        <v>131</v>
      </c>
    </row>
    <row r="149" s="14" customFormat="1">
      <c r="A149" s="14"/>
      <c r="B149" s="236"/>
      <c r="C149" s="237"/>
      <c r="D149" s="227" t="s">
        <v>141</v>
      </c>
      <c r="E149" s="238" t="s">
        <v>19</v>
      </c>
      <c r="F149" s="239" t="s">
        <v>1041</v>
      </c>
      <c r="G149" s="237"/>
      <c r="H149" s="240">
        <v>75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141</v>
      </c>
      <c r="AU149" s="246" t="s">
        <v>85</v>
      </c>
      <c r="AV149" s="14" t="s">
        <v>85</v>
      </c>
      <c r="AW149" s="14" t="s">
        <v>36</v>
      </c>
      <c r="AX149" s="14" t="s">
        <v>75</v>
      </c>
      <c r="AY149" s="246" t="s">
        <v>131</v>
      </c>
    </row>
    <row r="150" s="13" customFormat="1">
      <c r="A150" s="13"/>
      <c r="B150" s="225"/>
      <c r="C150" s="226"/>
      <c r="D150" s="227" t="s">
        <v>141</v>
      </c>
      <c r="E150" s="228" t="s">
        <v>19</v>
      </c>
      <c r="F150" s="229" t="s">
        <v>1042</v>
      </c>
      <c r="G150" s="226"/>
      <c r="H150" s="228" t="s">
        <v>19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141</v>
      </c>
      <c r="AU150" s="235" t="s">
        <v>85</v>
      </c>
      <c r="AV150" s="13" t="s">
        <v>83</v>
      </c>
      <c r="AW150" s="13" t="s">
        <v>36</v>
      </c>
      <c r="AX150" s="13" t="s">
        <v>75</v>
      </c>
      <c r="AY150" s="235" t="s">
        <v>131</v>
      </c>
    </row>
    <row r="151" s="14" customFormat="1">
      <c r="A151" s="14"/>
      <c r="B151" s="236"/>
      <c r="C151" s="237"/>
      <c r="D151" s="227" t="s">
        <v>141</v>
      </c>
      <c r="E151" s="238" t="s">
        <v>19</v>
      </c>
      <c r="F151" s="239" t="s">
        <v>1043</v>
      </c>
      <c r="G151" s="237"/>
      <c r="H151" s="240">
        <v>24.300000000000001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141</v>
      </c>
      <c r="AU151" s="246" t="s">
        <v>85</v>
      </c>
      <c r="AV151" s="14" t="s">
        <v>85</v>
      </c>
      <c r="AW151" s="14" t="s">
        <v>36</v>
      </c>
      <c r="AX151" s="14" t="s">
        <v>75</v>
      </c>
      <c r="AY151" s="246" t="s">
        <v>131</v>
      </c>
    </row>
    <row r="152" s="15" customFormat="1">
      <c r="A152" s="15"/>
      <c r="B152" s="247"/>
      <c r="C152" s="248"/>
      <c r="D152" s="227" t="s">
        <v>141</v>
      </c>
      <c r="E152" s="249" t="s">
        <v>19</v>
      </c>
      <c r="F152" s="250" t="s">
        <v>159</v>
      </c>
      <c r="G152" s="248"/>
      <c r="H152" s="251">
        <v>252.114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141</v>
      </c>
      <c r="AU152" s="257" t="s">
        <v>85</v>
      </c>
      <c r="AV152" s="15" t="s">
        <v>137</v>
      </c>
      <c r="AW152" s="15" t="s">
        <v>36</v>
      </c>
      <c r="AX152" s="15" t="s">
        <v>83</v>
      </c>
      <c r="AY152" s="257" t="s">
        <v>131</v>
      </c>
    </row>
    <row r="153" s="2" customFormat="1" ht="62.7" customHeight="1">
      <c r="A153" s="39"/>
      <c r="B153" s="40"/>
      <c r="C153" s="206" t="s">
        <v>204</v>
      </c>
      <c r="D153" s="206" t="s">
        <v>133</v>
      </c>
      <c r="E153" s="207" t="s">
        <v>245</v>
      </c>
      <c r="F153" s="208" t="s">
        <v>246</v>
      </c>
      <c r="G153" s="209" t="s">
        <v>207</v>
      </c>
      <c r="H153" s="210">
        <v>3125.6509999999998</v>
      </c>
      <c r="I153" s="211"/>
      <c r="J153" s="212">
        <f>ROUND(I153*H153,2)</f>
        <v>0</v>
      </c>
      <c r="K153" s="213"/>
      <c r="L153" s="45"/>
      <c r="M153" s="214" t="s">
        <v>19</v>
      </c>
      <c r="N153" s="215" t="s">
        <v>46</v>
      </c>
      <c r="O153" s="85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8" t="s">
        <v>137</v>
      </c>
      <c r="AT153" s="218" t="s">
        <v>133</v>
      </c>
      <c r="AU153" s="218" t="s">
        <v>85</v>
      </c>
      <c r="AY153" s="18" t="s">
        <v>131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8" t="s">
        <v>83</v>
      </c>
      <c r="BK153" s="219">
        <f>ROUND(I153*H153,2)</f>
        <v>0</v>
      </c>
      <c r="BL153" s="18" t="s">
        <v>137</v>
      </c>
      <c r="BM153" s="218" t="s">
        <v>1044</v>
      </c>
    </row>
    <row r="154" s="2" customFormat="1">
      <c r="A154" s="39"/>
      <c r="B154" s="40"/>
      <c r="C154" s="41"/>
      <c r="D154" s="220" t="s">
        <v>139</v>
      </c>
      <c r="E154" s="41"/>
      <c r="F154" s="221" t="s">
        <v>248</v>
      </c>
      <c r="G154" s="41"/>
      <c r="H154" s="41"/>
      <c r="I154" s="222"/>
      <c r="J154" s="41"/>
      <c r="K154" s="41"/>
      <c r="L154" s="45"/>
      <c r="M154" s="223"/>
      <c r="N154" s="224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85</v>
      </c>
    </row>
    <row r="155" s="13" customFormat="1">
      <c r="A155" s="13"/>
      <c r="B155" s="225"/>
      <c r="C155" s="226"/>
      <c r="D155" s="227" t="s">
        <v>141</v>
      </c>
      <c r="E155" s="228" t="s">
        <v>19</v>
      </c>
      <c r="F155" s="229" t="s">
        <v>249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141</v>
      </c>
      <c r="AU155" s="235" t="s">
        <v>85</v>
      </c>
      <c r="AV155" s="13" t="s">
        <v>83</v>
      </c>
      <c r="AW155" s="13" t="s">
        <v>36</v>
      </c>
      <c r="AX155" s="13" t="s">
        <v>75</v>
      </c>
      <c r="AY155" s="235" t="s">
        <v>131</v>
      </c>
    </row>
    <row r="156" s="14" customFormat="1">
      <c r="A156" s="14"/>
      <c r="B156" s="236"/>
      <c r="C156" s="237"/>
      <c r="D156" s="227" t="s">
        <v>141</v>
      </c>
      <c r="E156" s="238" t="s">
        <v>19</v>
      </c>
      <c r="F156" s="239" t="s">
        <v>1045</v>
      </c>
      <c r="G156" s="237"/>
      <c r="H156" s="240">
        <v>3202.7649999999999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141</v>
      </c>
      <c r="AU156" s="246" t="s">
        <v>85</v>
      </c>
      <c r="AV156" s="14" t="s">
        <v>85</v>
      </c>
      <c r="AW156" s="14" t="s">
        <v>36</v>
      </c>
      <c r="AX156" s="14" t="s">
        <v>75</v>
      </c>
      <c r="AY156" s="246" t="s">
        <v>131</v>
      </c>
    </row>
    <row r="157" s="14" customFormat="1">
      <c r="A157" s="14"/>
      <c r="B157" s="236"/>
      <c r="C157" s="237"/>
      <c r="D157" s="227" t="s">
        <v>141</v>
      </c>
      <c r="E157" s="238" t="s">
        <v>19</v>
      </c>
      <c r="F157" s="239" t="s">
        <v>1046</v>
      </c>
      <c r="G157" s="237"/>
      <c r="H157" s="240">
        <v>-252.114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141</v>
      </c>
      <c r="AU157" s="246" t="s">
        <v>85</v>
      </c>
      <c r="AV157" s="14" t="s">
        <v>85</v>
      </c>
      <c r="AW157" s="14" t="s">
        <v>36</v>
      </c>
      <c r="AX157" s="14" t="s">
        <v>75</v>
      </c>
      <c r="AY157" s="246" t="s">
        <v>131</v>
      </c>
    </row>
    <row r="158" s="13" customFormat="1">
      <c r="A158" s="13"/>
      <c r="B158" s="225"/>
      <c r="C158" s="226"/>
      <c r="D158" s="227" t="s">
        <v>141</v>
      </c>
      <c r="E158" s="228" t="s">
        <v>19</v>
      </c>
      <c r="F158" s="229" t="s">
        <v>1047</v>
      </c>
      <c r="G158" s="226"/>
      <c r="H158" s="228" t="s">
        <v>19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141</v>
      </c>
      <c r="AU158" s="235" t="s">
        <v>85</v>
      </c>
      <c r="AV158" s="13" t="s">
        <v>83</v>
      </c>
      <c r="AW158" s="13" t="s">
        <v>36</v>
      </c>
      <c r="AX158" s="13" t="s">
        <v>75</v>
      </c>
      <c r="AY158" s="235" t="s">
        <v>131</v>
      </c>
    </row>
    <row r="159" s="14" customFormat="1">
      <c r="A159" s="14"/>
      <c r="B159" s="236"/>
      <c r="C159" s="237"/>
      <c r="D159" s="227" t="s">
        <v>141</v>
      </c>
      <c r="E159" s="238" t="s">
        <v>19</v>
      </c>
      <c r="F159" s="239" t="s">
        <v>1048</v>
      </c>
      <c r="G159" s="237"/>
      <c r="H159" s="240">
        <v>175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141</v>
      </c>
      <c r="AU159" s="246" t="s">
        <v>85</v>
      </c>
      <c r="AV159" s="14" t="s">
        <v>85</v>
      </c>
      <c r="AW159" s="14" t="s">
        <v>36</v>
      </c>
      <c r="AX159" s="14" t="s">
        <v>75</v>
      </c>
      <c r="AY159" s="246" t="s">
        <v>131</v>
      </c>
    </row>
    <row r="160" s="15" customFormat="1">
      <c r="A160" s="15"/>
      <c r="B160" s="247"/>
      <c r="C160" s="248"/>
      <c r="D160" s="227" t="s">
        <v>141</v>
      </c>
      <c r="E160" s="249" t="s">
        <v>19</v>
      </c>
      <c r="F160" s="250" t="s">
        <v>159</v>
      </c>
      <c r="G160" s="248"/>
      <c r="H160" s="251">
        <v>3125.6509999999998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141</v>
      </c>
      <c r="AU160" s="257" t="s">
        <v>85</v>
      </c>
      <c r="AV160" s="15" t="s">
        <v>137</v>
      </c>
      <c r="AW160" s="15" t="s">
        <v>36</v>
      </c>
      <c r="AX160" s="15" t="s">
        <v>83</v>
      </c>
      <c r="AY160" s="257" t="s">
        <v>131</v>
      </c>
    </row>
    <row r="161" s="2" customFormat="1" ht="16.5" customHeight="1">
      <c r="A161" s="39"/>
      <c r="B161" s="40"/>
      <c r="C161" s="206" t="s">
        <v>212</v>
      </c>
      <c r="D161" s="206" t="s">
        <v>133</v>
      </c>
      <c r="E161" s="207" t="s">
        <v>1049</v>
      </c>
      <c r="F161" s="208" t="s">
        <v>1050</v>
      </c>
      <c r="G161" s="209" t="s">
        <v>136</v>
      </c>
      <c r="H161" s="210">
        <v>1750</v>
      </c>
      <c r="I161" s="211"/>
      <c r="J161" s="212">
        <f>ROUND(I161*H161,2)</f>
        <v>0</v>
      </c>
      <c r="K161" s="213"/>
      <c r="L161" s="45"/>
      <c r="M161" s="214" t="s">
        <v>19</v>
      </c>
      <c r="N161" s="215" t="s">
        <v>46</v>
      </c>
      <c r="O161" s="85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8" t="s">
        <v>137</v>
      </c>
      <c r="AT161" s="218" t="s">
        <v>133</v>
      </c>
      <c r="AU161" s="218" t="s">
        <v>85</v>
      </c>
      <c r="AY161" s="18" t="s">
        <v>131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8" t="s">
        <v>83</v>
      </c>
      <c r="BK161" s="219">
        <f>ROUND(I161*H161,2)</f>
        <v>0</v>
      </c>
      <c r="BL161" s="18" t="s">
        <v>137</v>
      </c>
      <c r="BM161" s="218" t="s">
        <v>1051</v>
      </c>
    </row>
    <row r="162" s="2" customFormat="1">
      <c r="A162" s="39"/>
      <c r="B162" s="40"/>
      <c r="C162" s="41"/>
      <c r="D162" s="220" t="s">
        <v>139</v>
      </c>
      <c r="E162" s="41"/>
      <c r="F162" s="221" t="s">
        <v>1052</v>
      </c>
      <c r="G162" s="41"/>
      <c r="H162" s="41"/>
      <c r="I162" s="222"/>
      <c r="J162" s="41"/>
      <c r="K162" s="41"/>
      <c r="L162" s="45"/>
      <c r="M162" s="223"/>
      <c r="N162" s="224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139</v>
      </c>
      <c r="AU162" s="18" t="s">
        <v>85</v>
      </c>
    </row>
    <row r="163" s="14" customFormat="1">
      <c r="A163" s="14"/>
      <c r="B163" s="236"/>
      <c r="C163" s="237"/>
      <c r="D163" s="227" t="s">
        <v>141</v>
      </c>
      <c r="E163" s="238" t="s">
        <v>19</v>
      </c>
      <c r="F163" s="239" t="s">
        <v>984</v>
      </c>
      <c r="G163" s="237"/>
      <c r="H163" s="240">
        <v>1750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141</v>
      </c>
      <c r="AU163" s="246" t="s">
        <v>85</v>
      </c>
      <c r="AV163" s="14" t="s">
        <v>85</v>
      </c>
      <c r="AW163" s="14" t="s">
        <v>36</v>
      </c>
      <c r="AX163" s="14" t="s">
        <v>83</v>
      </c>
      <c r="AY163" s="246" t="s">
        <v>131</v>
      </c>
    </row>
    <row r="164" s="2" customFormat="1" ht="44.25" customHeight="1">
      <c r="A164" s="39"/>
      <c r="B164" s="40"/>
      <c r="C164" s="206" t="s">
        <v>219</v>
      </c>
      <c r="D164" s="206" t="s">
        <v>133</v>
      </c>
      <c r="E164" s="207" t="s">
        <v>839</v>
      </c>
      <c r="F164" s="208" t="s">
        <v>840</v>
      </c>
      <c r="G164" s="209" t="s">
        <v>207</v>
      </c>
      <c r="H164" s="210">
        <v>349.30000000000001</v>
      </c>
      <c r="I164" s="211"/>
      <c r="J164" s="212">
        <f>ROUND(I164*H164,2)</f>
        <v>0</v>
      </c>
      <c r="K164" s="213"/>
      <c r="L164" s="45"/>
      <c r="M164" s="214" t="s">
        <v>19</v>
      </c>
      <c r="N164" s="215" t="s">
        <v>46</v>
      </c>
      <c r="O164" s="85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8" t="s">
        <v>137</v>
      </c>
      <c r="AT164" s="218" t="s">
        <v>133</v>
      </c>
      <c r="AU164" s="218" t="s">
        <v>85</v>
      </c>
      <c r="AY164" s="18" t="s">
        <v>131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8" t="s">
        <v>83</v>
      </c>
      <c r="BK164" s="219">
        <f>ROUND(I164*H164,2)</f>
        <v>0</v>
      </c>
      <c r="BL164" s="18" t="s">
        <v>137</v>
      </c>
      <c r="BM164" s="218" t="s">
        <v>1053</v>
      </c>
    </row>
    <row r="165" s="2" customFormat="1">
      <c r="A165" s="39"/>
      <c r="B165" s="40"/>
      <c r="C165" s="41"/>
      <c r="D165" s="220" t="s">
        <v>139</v>
      </c>
      <c r="E165" s="41"/>
      <c r="F165" s="221" t="s">
        <v>842</v>
      </c>
      <c r="G165" s="41"/>
      <c r="H165" s="41"/>
      <c r="I165" s="222"/>
      <c r="J165" s="41"/>
      <c r="K165" s="41"/>
      <c r="L165" s="45"/>
      <c r="M165" s="223"/>
      <c r="N165" s="224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85</v>
      </c>
    </row>
    <row r="166" s="13" customFormat="1">
      <c r="A166" s="13"/>
      <c r="B166" s="225"/>
      <c r="C166" s="226"/>
      <c r="D166" s="227" t="s">
        <v>141</v>
      </c>
      <c r="E166" s="228" t="s">
        <v>19</v>
      </c>
      <c r="F166" s="229" t="s">
        <v>1054</v>
      </c>
      <c r="G166" s="226"/>
      <c r="H166" s="228" t="s">
        <v>19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141</v>
      </c>
      <c r="AU166" s="235" t="s">
        <v>85</v>
      </c>
      <c r="AV166" s="13" t="s">
        <v>83</v>
      </c>
      <c r="AW166" s="13" t="s">
        <v>36</v>
      </c>
      <c r="AX166" s="13" t="s">
        <v>75</v>
      </c>
      <c r="AY166" s="235" t="s">
        <v>131</v>
      </c>
    </row>
    <row r="167" s="14" customFormat="1">
      <c r="A167" s="14"/>
      <c r="B167" s="236"/>
      <c r="C167" s="237"/>
      <c r="D167" s="227" t="s">
        <v>141</v>
      </c>
      <c r="E167" s="238" t="s">
        <v>19</v>
      </c>
      <c r="F167" s="239" t="s">
        <v>1031</v>
      </c>
      <c r="G167" s="237"/>
      <c r="H167" s="240">
        <v>250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141</v>
      </c>
      <c r="AU167" s="246" t="s">
        <v>85</v>
      </c>
      <c r="AV167" s="14" t="s">
        <v>85</v>
      </c>
      <c r="AW167" s="14" t="s">
        <v>36</v>
      </c>
      <c r="AX167" s="14" t="s">
        <v>75</v>
      </c>
      <c r="AY167" s="246" t="s">
        <v>131</v>
      </c>
    </row>
    <row r="168" s="13" customFormat="1">
      <c r="A168" s="13"/>
      <c r="B168" s="225"/>
      <c r="C168" s="226"/>
      <c r="D168" s="227" t="s">
        <v>141</v>
      </c>
      <c r="E168" s="228" t="s">
        <v>19</v>
      </c>
      <c r="F168" s="229" t="s">
        <v>1055</v>
      </c>
      <c r="G168" s="226"/>
      <c r="H168" s="228" t="s">
        <v>19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141</v>
      </c>
      <c r="AU168" s="235" t="s">
        <v>85</v>
      </c>
      <c r="AV168" s="13" t="s">
        <v>83</v>
      </c>
      <c r="AW168" s="13" t="s">
        <v>36</v>
      </c>
      <c r="AX168" s="13" t="s">
        <v>75</v>
      </c>
      <c r="AY168" s="235" t="s">
        <v>131</v>
      </c>
    </row>
    <row r="169" s="14" customFormat="1">
      <c r="A169" s="14"/>
      <c r="B169" s="236"/>
      <c r="C169" s="237"/>
      <c r="D169" s="227" t="s">
        <v>141</v>
      </c>
      <c r="E169" s="238" t="s">
        <v>19</v>
      </c>
      <c r="F169" s="239" t="s">
        <v>1041</v>
      </c>
      <c r="G169" s="237"/>
      <c r="H169" s="240">
        <v>75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141</v>
      </c>
      <c r="AU169" s="246" t="s">
        <v>85</v>
      </c>
      <c r="AV169" s="14" t="s">
        <v>85</v>
      </c>
      <c r="AW169" s="14" t="s">
        <v>36</v>
      </c>
      <c r="AX169" s="14" t="s">
        <v>75</v>
      </c>
      <c r="AY169" s="246" t="s">
        <v>131</v>
      </c>
    </row>
    <row r="170" s="13" customFormat="1">
      <c r="A170" s="13"/>
      <c r="B170" s="225"/>
      <c r="C170" s="226"/>
      <c r="D170" s="227" t="s">
        <v>141</v>
      </c>
      <c r="E170" s="228" t="s">
        <v>19</v>
      </c>
      <c r="F170" s="229" t="s">
        <v>1042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141</v>
      </c>
      <c r="AU170" s="235" t="s">
        <v>85</v>
      </c>
      <c r="AV170" s="13" t="s">
        <v>83</v>
      </c>
      <c r="AW170" s="13" t="s">
        <v>36</v>
      </c>
      <c r="AX170" s="13" t="s">
        <v>75</v>
      </c>
      <c r="AY170" s="235" t="s">
        <v>131</v>
      </c>
    </row>
    <row r="171" s="14" customFormat="1">
      <c r="A171" s="14"/>
      <c r="B171" s="236"/>
      <c r="C171" s="237"/>
      <c r="D171" s="227" t="s">
        <v>141</v>
      </c>
      <c r="E171" s="238" t="s">
        <v>19</v>
      </c>
      <c r="F171" s="239" t="s">
        <v>1043</v>
      </c>
      <c r="G171" s="237"/>
      <c r="H171" s="240">
        <v>24.300000000000001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141</v>
      </c>
      <c r="AU171" s="246" t="s">
        <v>85</v>
      </c>
      <c r="AV171" s="14" t="s">
        <v>85</v>
      </c>
      <c r="AW171" s="14" t="s">
        <v>36</v>
      </c>
      <c r="AX171" s="14" t="s">
        <v>75</v>
      </c>
      <c r="AY171" s="246" t="s">
        <v>131</v>
      </c>
    </row>
    <row r="172" s="15" customFormat="1">
      <c r="A172" s="15"/>
      <c r="B172" s="247"/>
      <c r="C172" s="248"/>
      <c r="D172" s="227" t="s">
        <v>141</v>
      </c>
      <c r="E172" s="249" t="s">
        <v>19</v>
      </c>
      <c r="F172" s="250" t="s">
        <v>159</v>
      </c>
      <c r="G172" s="248"/>
      <c r="H172" s="251">
        <v>349.30000000000001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7" t="s">
        <v>141</v>
      </c>
      <c r="AU172" s="257" t="s">
        <v>85</v>
      </c>
      <c r="AV172" s="15" t="s">
        <v>137</v>
      </c>
      <c r="AW172" s="15" t="s">
        <v>36</v>
      </c>
      <c r="AX172" s="15" t="s">
        <v>83</v>
      </c>
      <c r="AY172" s="257" t="s">
        <v>131</v>
      </c>
    </row>
    <row r="173" s="2" customFormat="1" ht="44.25" customHeight="1">
      <c r="A173" s="39"/>
      <c r="B173" s="40"/>
      <c r="C173" s="206" t="s">
        <v>226</v>
      </c>
      <c r="D173" s="206" t="s">
        <v>133</v>
      </c>
      <c r="E173" s="207" t="s">
        <v>252</v>
      </c>
      <c r="F173" s="208" t="s">
        <v>253</v>
      </c>
      <c r="G173" s="209" t="s">
        <v>254</v>
      </c>
      <c r="H173" s="210">
        <v>5159.9219999999996</v>
      </c>
      <c r="I173" s="211"/>
      <c r="J173" s="212">
        <f>ROUND(I173*H173,2)</f>
        <v>0</v>
      </c>
      <c r="K173" s="213"/>
      <c r="L173" s="45"/>
      <c r="M173" s="214" t="s">
        <v>19</v>
      </c>
      <c r="N173" s="215" t="s">
        <v>46</v>
      </c>
      <c r="O173" s="85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8" t="s">
        <v>137</v>
      </c>
      <c r="AT173" s="218" t="s">
        <v>133</v>
      </c>
      <c r="AU173" s="218" t="s">
        <v>85</v>
      </c>
      <c r="AY173" s="18" t="s">
        <v>131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8" t="s">
        <v>83</v>
      </c>
      <c r="BK173" s="219">
        <f>ROUND(I173*H173,2)</f>
        <v>0</v>
      </c>
      <c r="BL173" s="18" t="s">
        <v>137</v>
      </c>
      <c r="BM173" s="218" t="s">
        <v>1056</v>
      </c>
    </row>
    <row r="174" s="2" customFormat="1">
      <c r="A174" s="39"/>
      <c r="B174" s="40"/>
      <c r="C174" s="41"/>
      <c r="D174" s="220" t="s">
        <v>139</v>
      </c>
      <c r="E174" s="41"/>
      <c r="F174" s="221" t="s">
        <v>256</v>
      </c>
      <c r="G174" s="41"/>
      <c r="H174" s="41"/>
      <c r="I174" s="222"/>
      <c r="J174" s="41"/>
      <c r="K174" s="41"/>
      <c r="L174" s="45"/>
      <c r="M174" s="223"/>
      <c r="N174" s="224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139</v>
      </c>
      <c r="AU174" s="18" t="s">
        <v>85</v>
      </c>
    </row>
    <row r="175" s="14" customFormat="1">
      <c r="A175" s="14"/>
      <c r="B175" s="236"/>
      <c r="C175" s="237"/>
      <c r="D175" s="227" t="s">
        <v>141</v>
      </c>
      <c r="E175" s="238" t="s">
        <v>19</v>
      </c>
      <c r="F175" s="239" t="s">
        <v>1057</v>
      </c>
      <c r="G175" s="237"/>
      <c r="H175" s="240">
        <v>5159.9219999999996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141</v>
      </c>
      <c r="AU175" s="246" t="s">
        <v>85</v>
      </c>
      <c r="AV175" s="14" t="s">
        <v>85</v>
      </c>
      <c r="AW175" s="14" t="s">
        <v>36</v>
      </c>
      <c r="AX175" s="14" t="s">
        <v>83</v>
      </c>
      <c r="AY175" s="246" t="s">
        <v>131</v>
      </c>
    </row>
    <row r="176" s="2" customFormat="1" ht="37.8" customHeight="1">
      <c r="A176" s="39"/>
      <c r="B176" s="40"/>
      <c r="C176" s="206" t="s">
        <v>240</v>
      </c>
      <c r="D176" s="206" t="s">
        <v>133</v>
      </c>
      <c r="E176" s="207" t="s">
        <v>259</v>
      </c>
      <c r="F176" s="208" t="s">
        <v>260</v>
      </c>
      <c r="G176" s="209" t="s">
        <v>207</v>
      </c>
      <c r="H176" s="210">
        <v>3474.951</v>
      </c>
      <c r="I176" s="211"/>
      <c r="J176" s="212">
        <f>ROUND(I176*H176,2)</f>
        <v>0</v>
      </c>
      <c r="K176" s="213"/>
      <c r="L176" s="45"/>
      <c r="M176" s="214" t="s">
        <v>19</v>
      </c>
      <c r="N176" s="215" t="s">
        <v>46</v>
      </c>
      <c r="O176" s="85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8" t="s">
        <v>137</v>
      </c>
      <c r="AT176" s="218" t="s">
        <v>133</v>
      </c>
      <c r="AU176" s="218" t="s">
        <v>85</v>
      </c>
      <c r="AY176" s="18" t="s">
        <v>131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8" t="s">
        <v>83</v>
      </c>
      <c r="BK176" s="219">
        <f>ROUND(I176*H176,2)</f>
        <v>0</v>
      </c>
      <c r="BL176" s="18" t="s">
        <v>137</v>
      </c>
      <c r="BM176" s="218" t="s">
        <v>1058</v>
      </c>
    </row>
    <row r="177" s="2" customFormat="1">
      <c r="A177" s="39"/>
      <c r="B177" s="40"/>
      <c r="C177" s="41"/>
      <c r="D177" s="220" t="s">
        <v>139</v>
      </c>
      <c r="E177" s="41"/>
      <c r="F177" s="221" t="s">
        <v>262</v>
      </c>
      <c r="G177" s="41"/>
      <c r="H177" s="41"/>
      <c r="I177" s="222"/>
      <c r="J177" s="41"/>
      <c r="K177" s="41"/>
      <c r="L177" s="45"/>
      <c r="M177" s="223"/>
      <c r="N177" s="224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139</v>
      </c>
      <c r="AU177" s="18" t="s">
        <v>85</v>
      </c>
    </row>
    <row r="178" s="14" customFormat="1">
      <c r="A178" s="14"/>
      <c r="B178" s="236"/>
      <c r="C178" s="237"/>
      <c r="D178" s="227" t="s">
        <v>141</v>
      </c>
      <c r="E178" s="238" t="s">
        <v>19</v>
      </c>
      <c r="F178" s="239" t="s">
        <v>1059</v>
      </c>
      <c r="G178" s="237"/>
      <c r="H178" s="240">
        <v>3474.951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141</v>
      </c>
      <c r="AU178" s="246" t="s">
        <v>85</v>
      </c>
      <c r="AV178" s="14" t="s">
        <v>85</v>
      </c>
      <c r="AW178" s="14" t="s">
        <v>36</v>
      </c>
      <c r="AX178" s="14" t="s">
        <v>83</v>
      </c>
      <c r="AY178" s="246" t="s">
        <v>131</v>
      </c>
    </row>
    <row r="179" s="2" customFormat="1" ht="44.25" customHeight="1">
      <c r="A179" s="39"/>
      <c r="B179" s="40"/>
      <c r="C179" s="206" t="s">
        <v>8</v>
      </c>
      <c r="D179" s="206" t="s">
        <v>133</v>
      </c>
      <c r="E179" s="207" t="s">
        <v>1060</v>
      </c>
      <c r="F179" s="208" t="s">
        <v>1061</v>
      </c>
      <c r="G179" s="209" t="s">
        <v>207</v>
      </c>
      <c r="H179" s="210">
        <v>736</v>
      </c>
      <c r="I179" s="211"/>
      <c r="J179" s="212">
        <f>ROUND(I179*H179,2)</f>
        <v>0</v>
      </c>
      <c r="K179" s="213"/>
      <c r="L179" s="45"/>
      <c r="M179" s="214" t="s">
        <v>19</v>
      </c>
      <c r="N179" s="215" t="s">
        <v>46</v>
      </c>
      <c r="O179" s="85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8" t="s">
        <v>137</v>
      </c>
      <c r="AT179" s="218" t="s">
        <v>133</v>
      </c>
      <c r="AU179" s="218" t="s">
        <v>85</v>
      </c>
      <c r="AY179" s="18" t="s">
        <v>131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8" t="s">
        <v>83</v>
      </c>
      <c r="BK179" s="219">
        <f>ROUND(I179*H179,2)</f>
        <v>0</v>
      </c>
      <c r="BL179" s="18" t="s">
        <v>137</v>
      </c>
      <c r="BM179" s="218" t="s">
        <v>1062</v>
      </c>
    </row>
    <row r="180" s="2" customFormat="1">
      <c r="A180" s="39"/>
      <c r="B180" s="40"/>
      <c r="C180" s="41"/>
      <c r="D180" s="220" t="s">
        <v>139</v>
      </c>
      <c r="E180" s="41"/>
      <c r="F180" s="221" t="s">
        <v>1063</v>
      </c>
      <c r="G180" s="41"/>
      <c r="H180" s="41"/>
      <c r="I180" s="222"/>
      <c r="J180" s="41"/>
      <c r="K180" s="41"/>
      <c r="L180" s="45"/>
      <c r="M180" s="223"/>
      <c r="N180" s="224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139</v>
      </c>
      <c r="AU180" s="18" t="s">
        <v>85</v>
      </c>
    </row>
    <row r="181" s="13" customFormat="1">
      <c r="A181" s="13"/>
      <c r="B181" s="225"/>
      <c r="C181" s="226"/>
      <c r="D181" s="227" t="s">
        <v>141</v>
      </c>
      <c r="E181" s="228" t="s">
        <v>19</v>
      </c>
      <c r="F181" s="229" t="s">
        <v>1064</v>
      </c>
      <c r="G181" s="226"/>
      <c r="H181" s="228" t="s">
        <v>19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141</v>
      </c>
      <c r="AU181" s="235" t="s">
        <v>85</v>
      </c>
      <c r="AV181" s="13" t="s">
        <v>83</v>
      </c>
      <c r="AW181" s="13" t="s">
        <v>36</v>
      </c>
      <c r="AX181" s="13" t="s">
        <v>75</v>
      </c>
      <c r="AY181" s="235" t="s">
        <v>131</v>
      </c>
    </row>
    <row r="182" s="14" customFormat="1">
      <c r="A182" s="14"/>
      <c r="B182" s="236"/>
      <c r="C182" s="237"/>
      <c r="D182" s="227" t="s">
        <v>141</v>
      </c>
      <c r="E182" s="238" t="s">
        <v>19</v>
      </c>
      <c r="F182" s="239" t="s">
        <v>1065</v>
      </c>
      <c r="G182" s="237"/>
      <c r="H182" s="240">
        <v>736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141</v>
      </c>
      <c r="AU182" s="246" t="s">
        <v>85</v>
      </c>
      <c r="AV182" s="14" t="s">
        <v>85</v>
      </c>
      <c r="AW182" s="14" t="s">
        <v>36</v>
      </c>
      <c r="AX182" s="14" t="s">
        <v>83</v>
      </c>
      <c r="AY182" s="246" t="s">
        <v>131</v>
      </c>
    </row>
    <row r="183" s="2" customFormat="1" ht="16.5" customHeight="1">
      <c r="A183" s="39"/>
      <c r="B183" s="40"/>
      <c r="C183" s="258" t="s">
        <v>251</v>
      </c>
      <c r="D183" s="258" t="s">
        <v>278</v>
      </c>
      <c r="E183" s="259" t="s">
        <v>279</v>
      </c>
      <c r="F183" s="260" t="s">
        <v>280</v>
      </c>
      <c r="G183" s="261" t="s">
        <v>254</v>
      </c>
      <c r="H183" s="262">
        <v>1472</v>
      </c>
      <c r="I183" s="263"/>
      <c r="J183" s="264">
        <f>ROUND(I183*H183,2)</f>
        <v>0</v>
      </c>
      <c r="K183" s="265"/>
      <c r="L183" s="266"/>
      <c r="M183" s="267" t="s">
        <v>19</v>
      </c>
      <c r="N183" s="268" t="s">
        <v>46</v>
      </c>
      <c r="O183" s="85"/>
      <c r="P183" s="216">
        <f>O183*H183</f>
        <v>0</v>
      </c>
      <c r="Q183" s="216">
        <v>1</v>
      </c>
      <c r="R183" s="216">
        <f>Q183*H183</f>
        <v>1472</v>
      </c>
      <c r="S183" s="216">
        <v>0</v>
      </c>
      <c r="T183" s="21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8" t="s">
        <v>188</v>
      </c>
      <c r="AT183" s="218" t="s">
        <v>278</v>
      </c>
      <c r="AU183" s="218" t="s">
        <v>85</v>
      </c>
      <c r="AY183" s="18" t="s">
        <v>131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8" t="s">
        <v>83</v>
      </c>
      <c r="BK183" s="219">
        <f>ROUND(I183*H183,2)</f>
        <v>0</v>
      </c>
      <c r="BL183" s="18" t="s">
        <v>137</v>
      </c>
      <c r="BM183" s="218" t="s">
        <v>1066</v>
      </c>
    </row>
    <row r="184" s="14" customFormat="1">
      <c r="A184" s="14"/>
      <c r="B184" s="236"/>
      <c r="C184" s="237"/>
      <c r="D184" s="227" t="s">
        <v>141</v>
      </c>
      <c r="E184" s="238" t="s">
        <v>19</v>
      </c>
      <c r="F184" s="239" t="s">
        <v>1067</v>
      </c>
      <c r="G184" s="237"/>
      <c r="H184" s="240">
        <v>1472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141</v>
      </c>
      <c r="AU184" s="246" t="s">
        <v>85</v>
      </c>
      <c r="AV184" s="14" t="s">
        <v>85</v>
      </c>
      <c r="AW184" s="14" t="s">
        <v>36</v>
      </c>
      <c r="AX184" s="14" t="s">
        <v>83</v>
      </c>
      <c r="AY184" s="246" t="s">
        <v>131</v>
      </c>
    </row>
    <row r="185" s="2" customFormat="1" ht="44.25" customHeight="1">
      <c r="A185" s="39"/>
      <c r="B185" s="40"/>
      <c r="C185" s="206" t="s">
        <v>258</v>
      </c>
      <c r="D185" s="206" t="s">
        <v>133</v>
      </c>
      <c r="E185" s="207" t="s">
        <v>1060</v>
      </c>
      <c r="F185" s="208" t="s">
        <v>1061</v>
      </c>
      <c r="G185" s="209" t="s">
        <v>207</v>
      </c>
      <c r="H185" s="210">
        <v>24.300000000000001</v>
      </c>
      <c r="I185" s="211"/>
      <c r="J185" s="212">
        <f>ROUND(I185*H185,2)</f>
        <v>0</v>
      </c>
      <c r="K185" s="213"/>
      <c r="L185" s="45"/>
      <c r="M185" s="214" t="s">
        <v>19</v>
      </c>
      <c r="N185" s="215" t="s">
        <v>46</v>
      </c>
      <c r="O185" s="85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8" t="s">
        <v>137</v>
      </c>
      <c r="AT185" s="218" t="s">
        <v>133</v>
      </c>
      <c r="AU185" s="218" t="s">
        <v>85</v>
      </c>
      <c r="AY185" s="18" t="s">
        <v>131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8" t="s">
        <v>83</v>
      </c>
      <c r="BK185" s="219">
        <f>ROUND(I185*H185,2)</f>
        <v>0</v>
      </c>
      <c r="BL185" s="18" t="s">
        <v>137</v>
      </c>
      <c r="BM185" s="218" t="s">
        <v>1068</v>
      </c>
    </row>
    <row r="186" s="2" customFormat="1">
      <c r="A186" s="39"/>
      <c r="B186" s="40"/>
      <c r="C186" s="41"/>
      <c r="D186" s="220" t="s">
        <v>139</v>
      </c>
      <c r="E186" s="41"/>
      <c r="F186" s="221" t="s">
        <v>1063</v>
      </c>
      <c r="G186" s="41"/>
      <c r="H186" s="41"/>
      <c r="I186" s="222"/>
      <c r="J186" s="41"/>
      <c r="K186" s="41"/>
      <c r="L186" s="45"/>
      <c r="M186" s="223"/>
      <c r="N186" s="224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139</v>
      </c>
      <c r="AU186" s="18" t="s">
        <v>85</v>
      </c>
    </row>
    <row r="187" s="13" customFormat="1">
      <c r="A187" s="13"/>
      <c r="B187" s="225"/>
      <c r="C187" s="226"/>
      <c r="D187" s="227" t="s">
        <v>141</v>
      </c>
      <c r="E187" s="228" t="s">
        <v>19</v>
      </c>
      <c r="F187" s="229" t="s">
        <v>1069</v>
      </c>
      <c r="G187" s="226"/>
      <c r="H187" s="228" t="s">
        <v>19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141</v>
      </c>
      <c r="AU187" s="235" t="s">
        <v>85</v>
      </c>
      <c r="AV187" s="13" t="s">
        <v>83</v>
      </c>
      <c r="AW187" s="13" t="s">
        <v>36</v>
      </c>
      <c r="AX187" s="13" t="s">
        <v>75</v>
      </c>
      <c r="AY187" s="235" t="s">
        <v>131</v>
      </c>
    </row>
    <row r="188" s="14" customFormat="1">
      <c r="A188" s="14"/>
      <c r="B188" s="236"/>
      <c r="C188" s="237"/>
      <c r="D188" s="227" t="s">
        <v>141</v>
      </c>
      <c r="E188" s="238" t="s">
        <v>19</v>
      </c>
      <c r="F188" s="239" t="s">
        <v>1070</v>
      </c>
      <c r="G188" s="237"/>
      <c r="H188" s="240">
        <v>18.75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141</v>
      </c>
      <c r="AU188" s="246" t="s">
        <v>85</v>
      </c>
      <c r="AV188" s="14" t="s">
        <v>85</v>
      </c>
      <c r="AW188" s="14" t="s">
        <v>36</v>
      </c>
      <c r="AX188" s="14" t="s">
        <v>75</v>
      </c>
      <c r="AY188" s="246" t="s">
        <v>131</v>
      </c>
    </row>
    <row r="189" s="14" customFormat="1">
      <c r="A189" s="14"/>
      <c r="B189" s="236"/>
      <c r="C189" s="237"/>
      <c r="D189" s="227" t="s">
        <v>141</v>
      </c>
      <c r="E189" s="238" t="s">
        <v>19</v>
      </c>
      <c r="F189" s="239" t="s">
        <v>1071</v>
      </c>
      <c r="G189" s="237"/>
      <c r="H189" s="240">
        <v>5.5499999999999998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141</v>
      </c>
      <c r="AU189" s="246" t="s">
        <v>85</v>
      </c>
      <c r="AV189" s="14" t="s">
        <v>85</v>
      </c>
      <c r="AW189" s="14" t="s">
        <v>36</v>
      </c>
      <c r="AX189" s="14" t="s">
        <v>75</v>
      </c>
      <c r="AY189" s="246" t="s">
        <v>131</v>
      </c>
    </row>
    <row r="190" s="15" customFormat="1">
      <c r="A190" s="15"/>
      <c r="B190" s="247"/>
      <c r="C190" s="248"/>
      <c r="D190" s="227" t="s">
        <v>141</v>
      </c>
      <c r="E190" s="249" t="s">
        <v>19</v>
      </c>
      <c r="F190" s="250" t="s">
        <v>159</v>
      </c>
      <c r="G190" s="248"/>
      <c r="H190" s="251">
        <v>24.300000000000001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7" t="s">
        <v>141</v>
      </c>
      <c r="AU190" s="257" t="s">
        <v>85</v>
      </c>
      <c r="AV190" s="15" t="s">
        <v>137</v>
      </c>
      <c r="AW190" s="15" t="s">
        <v>36</v>
      </c>
      <c r="AX190" s="15" t="s">
        <v>83</v>
      </c>
      <c r="AY190" s="257" t="s">
        <v>131</v>
      </c>
    </row>
    <row r="191" s="2" customFormat="1" ht="44.25" customHeight="1">
      <c r="A191" s="39"/>
      <c r="B191" s="40"/>
      <c r="C191" s="206" t="s">
        <v>264</v>
      </c>
      <c r="D191" s="206" t="s">
        <v>133</v>
      </c>
      <c r="E191" s="207" t="s">
        <v>1072</v>
      </c>
      <c r="F191" s="208" t="s">
        <v>1073</v>
      </c>
      <c r="G191" s="209" t="s">
        <v>136</v>
      </c>
      <c r="H191" s="210">
        <v>1015</v>
      </c>
      <c r="I191" s="211"/>
      <c r="J191" s="212">
        <f>ROUND(I191*H191,2)</f>
        <v>0</v>
      </c>
      <c r="K191" s="213"/>
      <c r="L191" s="45"/>
      <c r="M191" s="214" t="s">
        <v>19</v>
      </c>
      <c r="N191" s="215" t="s">
        <v>46</v>
      </c>
      <c r="O191" s="85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8" t="s">
        <v>137</v>
      </c>
      <c r="AT191" s="218" t="s">
        <v>133</v>
      </c>
      <c r="AU191" s="218" t="s">
        <v>85</v>
      </c>
      <c r="AY191" s="18" t="s">
        <v>131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8" t="s">
        <v>83</v>
      </c>
      <c r="BK191" s="219">
        <f>ROUND(I191*H191,2)</f>
        <v>0</v>
      </c>
      <c r="BL191" s="18" t="s">
        <v>137</v>
      </c>
      <c r="BM191" s="218" t="s">
        <v>1074</v>
      </c>
    </row>
    <row r="192" s="2" customFormat="1">
      <c r="A192" s="39"/>
      <c r="B192" s="40"/>
      <c r="C192" s="41"/>
      <c r="D192" s="220" t="s">
        <v>139</v>
      </c>
      <c r="E192" s="41"/>
      <c r="F192" s="221" t="s">
        <v>1075</v>
      </c>
      <c r="G192" s="41"/>
      <c r="H192" s="41"/>
      <c r="I192" s="222"/>
      <c r="J192" s="41"/>
      <c r="K192" s="41"/>
      <c r="L192" s="45"/>
      <c r="M192" s="223"/>
      <c r="N192" s="224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139</v>
      </c>
      <c r="AU192" s="18" t="s">
        <v>85</v>
      </c>
    </row>
    <row r="193" s="13" customFormat="1">
      <c r="A193" s="13"/>
      <c r="B193" s="225"/>
      <c r="C193" s="226"/>
      <c r="D193" s="227" t="s">
        <v>141</v>
      </c>
      <c r="E193" s="228" t="s">
        <v>19</v>
      </c>
      <c r="F193" s="229" t="s">
        <v>1076</v>
      </c>
      <c r="G193" s="226"/>
      <c r="H193" s="228" t="s">
        <v>19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141</v>
      </c>
      <c r="AU193" s="235" t="s">
        <v>85</v>
      </c>
      <c r="AV193" s="13" t="s">
        <v>83</v>
      </c>
      <c r="AW193" s="13" t="s">
        <v>36</v>
      </c>
      <c r="AX193" s="13" t="s">
        <v>75</v>
      </c>
      <c r="AY193" s="235" t="s">
        <v>131</v>
      </c>
    </row>
    <row r="194" s="14" customFormat="1">
      <c r="A194" s="14"/>
      <c r="B194" s="236"/>
      <c r="C194" s="237"/>
      <c r="D194" s="227" t="s">
        <v>141</v>
      </c>
      <c r="E194" s="238" t="s">
        <v>19</v>
      </c>
      <c r="F194" s="239" t="s">
        <v>1077</v>
      </c>
      <c r="G194" s="237"/>
      <c r="H194" s="240">
        <v>1015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141</v>
      </c>
      <c r="AU194" s="246" t="s">
        <v>85</v>
      </c>
      <c r="AV194" s="14" t="s">
        <v>85</v>
      </c>
      <c r="AW194" s="14" t="s">
        <v>36</v>
      </c>
      <c r="AX194" s="14" t="s">
        <v>83</v>
      </c>
      <c r="AY194" s="246" t="s">
        <v>131</v>
      </c>
    </row>
    <row r="195" s="2" customFormat="1" ht="24.15" customHeight="1">
      <c r="A195" s="39"/>
      <c r="B195" s="40"/>
      <c r="C195" s="206" t="s">
        <v>270</v>
      </c>
      <c r="D195" s="206" t="s">
        <v>133</v>
      </c>
      <c r="E195" s="207" t="s">
        <v>1078</v>
      </c>
      <c r="F195" s="208" t="s">
        <v>1079</v>
      </c>
      <c r="G195" s="209" t="s">
        <v>136</v>
      </c>
      <c r="H195" s="210">
        <v>150</v>
      </c>
      <c r="I195" s="211"/>
      <c r="J195" s="212">
        <f>ROUND(I195*H195,2)</f>
        <v>0</v>
      </c>
      <c r="K195" s="213"/>
      <c r="L195" s="45"/>
      <c r="M195" s="214" t="s">
        <v>19</v>
      </c>
      <c r="N195" s="215" t="s">
        <v>46</v>
      </c>
      <c r="O195" s="85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8" t="s">
        <v>137</v>
      </c>
      <c r="AT195" s="218" t="s">
        <v>133</v>
      </c>
      <c r="AU195" s="218" t="s">
        <v>85</v>
      </c>
      <c r="AY195" s="18" t="s">
        <v>131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8" t="s">
        <v>83</v>
      </c>
      <c r="BK195" s="219">
        <f>ROUND(I195*H195,2)</f>
        <v>0</v>
      </c>
      <c r="BL195" s="18" t="s">
        <v>137</v>
      </c>
      <c r="BM195" s="218" t="s">
        <v>1080</v>
      </c>
    </row>
    <row r="196" s="2" customFormat="1">
      <c r="A196" s="39"/>
      <c r="B196" s="40"/>
      <c r="C196" s="41"/>
      <c r="D196" s="220" t="s">
        <v>139</v>
      </c>
      <c r="E196" s="41"/>
      <c r="F196" s="221" t="s">
        <v>1081</v>
      </c>
      <c r="G196" s="41"/>
      <c r="H196" s="41"/>
      <c r="I196" s="222"/>
      <c r="J196" s="41"/>
      <c r="K196" s="41"/>
      <c r="L196" s="45"/>
      <c r="M196" s="223"/>
      <c r="N196" s="224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139</v>
      </c>
      <c r="AU196" s="18" t="s">
        <v>85</v>
      </c>
    </row>
    <row r="197" s="2" customFormat="1" ht="24.15" customHeight="1">
      <c r="A197" s="39"/>
      <c r="B197" s="40"/>
      <c r="C197" s="206" t="s">
        <v>277</v>
      </c>
      <c r="D197" s="206" t="s">
        <v>133</v>
      </c>
      <c r="E197" s="207" t="s">
        <v>1082</v>
      </c>
      <c r="F197" s="208" t="s">
        <v>1083</v>
      </c>
      <c r="G197" s="209" t="s">
        <v>191</v>
      </c>
      <c r="H197" s="210">
        <v>13</v>
      </c>
      <c r="I197" s="211"/>
      <c r="J197" s="212">
        <f>ROUND(I197*H197,2)</f>
        <v>0</v>
      </c>
      <c r="K197" s="213"/>
      <c r="L197" s="45"/>
      <c r="M197" s="214" t="s">
        <v>19</v>
      </c>
      <c r="N197" s="215" t="s">
        <v>46</v>
      </c>
      <c r="O197" s="85"/>
      <c r="P197" s="216">
        <f>O197*H197</f>
        <v>0</v>
      </c>
      <c r="Q197" s="216">
        <v>0.01125</v>
      </c>
      <c r="R197" s="216">
        <f>Q197*H197</f>
        <v>0.14624999999999999</v>
      </c>
      <c r="S197" s="216">
        <v>0</v>
      </c>
      <c r="T197" s="21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8" t="s">
        <v>137</v>
      </c>
      <c r="AT197" s="218" t="s">
        <v>133</v>
      </c>
      <c r="AU197" s="218" t="s">
        <v>85</v>
      </c>
      <c r="AY197" s="18" t="s">
        <v>131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8" t="s">
        <v>83</v>
      </c>
      <c r="BK197" s="219">
        <f>ROUND(I197*H197,2)</f>
        <v>0</v>
      </c>
      <c r="BL197" s="18" t="s">
        <v>137</v>
      </c>
      <c r="BM197" s="218" t="s">
        <v>1084</v>
      </c>
    </row>
    <row r="198" s="2" customFormat="1">
      <c r="A198" s="39"/>
      <c r="B198" s="40"/>
      <c r="C198" s="41"/>
      <c r="D198" s="220" t="s">
        <v>139</v>
      </c>
      <c r="E198" s="41"/>
      <c r="F198" s="221" t="s">
        <v>1085</v>
      </c>
      <c r="G198" s="41"/>
      <c r="H198" s="41"/>
      <c r="I198" s="222"/>
      <c r="J198" s="41"/>
      <c r="K198" s="41"/>
      <c r="L198" s="45"/>
      <c r="M198" s="223"/>
      <c r="N198" s="224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139</v>
      </c>
      <c r="AU198" s="18" t="s">
        <v>85</v>
      </c>
    </row>
    <row r="199" s="13" customFormat="1">
      <c r="A199" s="13"/>
      <c r="B199" s="225"/>
      <c r="C199" s="226"/>
      <c r="D199" s="227" t="s">
        <v>141</v>
      </c>
      <c r="E199" s="228" t="s">
        <v>19</v>
      </c>
      <c r="F199" s="229" t="s">
        <v>1086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141</v>
      </c>
      <c r="AU199" s="235" t="s">
        <v>85</v>
      </c>
      <c r="AV199" s="13" t="s">
        <v>83</v>
      </c>
      <c r="AW199" s="13" t="s">
        <v>36</v>
      </c>
      <c r="AX199" s="13" t="s">
        <v>75</v>
      </c>
      <c r="AY199" s="235" t="s">
        <v>131</v>
      </c>
    </row>
    <row r="200" s="14" customFormat="1">
      <c r="A200" s="14"/>
      <c r="B200" s="236"/>
      <c r="C200" s="237"/>
      <c r="D200" s="227" t="s">
        <v>141</v>
      </c>
      <c r="E200" s="238" t="s">
        <v>19</v>
      </c>
      <c r="F200" s="239" t="s">
        <v>226</v>
      </c>
      <c r="G200" s="237"/>
      <c r="H200" s="240">
        <v>13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141</v>
      </c>
      <c r="AU200" s="246" t="s">
        <v>85</v>
      </c>
      <c r="AV200" s="14" t="s">
        <v>85</v>
      </c>
      <c r="AW200" s="14" t="s">
        <v>36</v>
      </c>
      <c r="AX200" s="14" t="s">
        <v>75</v>
      </c>
      <c r="AY200" s="246" t="s">
        <v>131</v>
      </c>
    </row>
    <row r="201" s="15" customFormat="1">
      <c r="A201" s="15"/>
      <c r="B201" s="247"/>
      <c r="C201" s="248"/>
      <c r="D201" s="227" t="s">
        <v>141</v>
      </c>
      <c r="E201" s="249" t="s">
        <v>19</v>
      </c>
      <c r="F201" s="250" t="s">
        <v>159</v>
      </c>
      <c r="G201" s="248"/>
      <c r="H201" s="251">
        <v>13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7" t="s">
        <v>141</v>
      </c>
      <c r="AU201" s="257" t="s">
        <v>85</v>
      </c>
      <c r="AV201" s="15" t="s">
        <v>137</v>
      </c>
      <c r="AW201" s="15" t="s">
        <v>36</v>
      </c>
      <c r="AX201" s="15" t="s">
        <v>83</v>
      </c>
      <c r="AY201" s="257" t="s">
        <v>131</v>
      </c>
    </row>
    <row r="202" s="2" customFormat="1" ht="24.15" customHeight="1">
      <c r="A202" s="39"/>
      <c r="B202" s="40"/>
      <c r="C202" s="206" t="s">
        <v>7</v>
      </c>
      <c r="D202" s="206" t="s">
        <v>133</v>
      </c>
      <c r="E202" s="207" t="s">
        <v>1087</v>
      </c>
      <c r="F202" s="208" t="s">
        <v>1088</v>
      </c>
      <c r="G202" s="209" t="s">
        <v>291</v>
      </c>
      <c r="H202" s="210">
        <v>3</v>
      </c>
      <c r="I202" s="211"/>
      <c r="J202" s="212">
        <f>ROUND(I202*H202,2)</f>
        <v>0</v>
      </c>
      <c r="K202" s="213"/>
      <c r="L202" s="45"/>
      <c r="M202" s="214" t="s">
        <v>19</v>
      </c>
      <c r="N202" s="215" t="s">
        <v>46</v>
      </c>
      <c r="O202" s="85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8" t="s">
        <v>137</v>
      </c>
      <c r="AT202" s="218" t="s">
        <v>133</v>
      </c>
      <c r="AU202" s="218" t="s">
        <v>85</v>
      </c>
      <c r="AY202" s="18" t="s">
        <v>131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8" t="s">
        <v>83</v>
      </c>
      <c r="BK202" s="219">
        <f>ROUND(I202*H202,2)</f>
        <v>0</v>
      </c>
      <c r="BL202" s="18" t="s">
        <v>137</v>
      </c>
      <c r="BM202" s="218" t="s">
        <v>1089</v>
      </c>
    </row>
    <row r="203" s="2" customFormat="1">
      <c r="A203" s="39"/>
      <c r="B203" s="40"/>
      <c r="C203" s="41"/>
      <c r="D203" s="220" t="s">
        <v>139</v>
      </c>
      <c r="E203" s="41"/>
      <c r="F203" s="221" t="s">
        <v>1090</v>
      </c>
      <c r="G203" s="41"/>
      <c r="H203" s="41"/>
      <c r="I203" s="222"/>
      <c r="J203" s="41"/>
      <c r="K203" s="41"/>
      <c r="L203" s="45"/>
      <c r="M203" s="223"/>
      <c r="N203" s="224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139</v>
      </c>
      <c r="AU203" s="18" t="s">
        <v>85</v>
      </c>
    </row>
    <row r="204" s="13" customFormat="1">
      <c r="A204" s="13"/>
      <c r="B204" s="225"/>
      <c r="C204" s="226"/>
      <c r="D204" s="227" t="s">
        <v>141</v>
      </c>
      <c r="E204" s="228" t="s">
        <v>19</v>
      </c>
      <c r="F204" s="229" t="s">
        <v>1091</v>
      </c>
      <c r="G204" s="226"/>
      <c r="H204" s="228" t="s">
        <v>19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141</v>
      </c>
      <c r="AU204" s="235" t="s">
        <v>85</v>
      </c>
      <c r="AV204" s="13" t="s">
        <v>83</v>
      </c>
      <c r="AW204" s="13" t="s">
        <v>36</v>
      </c>
      <c r="AX204" s="13" t="s">
        <v>75</v>
      </c>
      <c r="AY204" s="235" t="s">
        <v>131</v>
      </c>
    </row>
    <row r="205" s="14" customFormat="1">
      <c r="A205" s="14"/>
      <c r="B205" s="236"/>
      <c r="C205" s="237"/>
      <c r="D205" s="227" t="s">
        <v>141</v>
      </c>
      <c r="E205" s="238" t="s">
        <v>19</v>
      </c>
      <c r="F205" s="239" t="s">
        <v>150</v>
      </c>
      <c r="G205" s="237"/>
      <c r="H205" s="240">
        <v>3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141</v>
      </c>
      <c r="AU205" s="246" t="s">
        <v>85</v>
      </c>
      <c r="AV205" s="14" t="s">
        <v>85</v>
      </c>
      <c r="AW205" s="14" t="s">
        <v>36</v>
      </c>
      <c r="AX205" s="14" t="s">
        <v>83</v>
      </c>
      <c r="AY205" s="246" t="s">
        <v>131</v>
      </c>
    </row>
    <row r="206" s="2" customFormat="1" ht="44.25" customHeight="1">
      <c r="A206" s="39"/>
      <c r="B206" s="40"/>
      <c r="C206" s="206" t="s">
        <v>288</v>
      </c>
      <c r="D206" s="206" t="s">
        <v>133</v>
      </c>
      <c r="E206" s="207" t="s">
        <v>1092</v>
      </c>
      <c r="F206" s="208" t="s">
        <v>1093</v>
      </c>
      <c r="G206" s="209" t="s">
        <v>291</v>
      </c>
      <c r="H206" s="210">
        <v>2</v>
      </c>
      <c r="I206" s="211"/>
      <c r="J206" s="212">
        <f>ROUND(I206*H206,2)</f>
        <v>0</v>
      </c>
      <c r="K206" s="213"/>
      <c r="L206" s="45"/>
      <c r="M206" s="214" t="s">
        <v>19</v>
      </c>
      <c r="N206" s="215" t="s">
        <v>46</v>
      </c>
      <c r="O206" s="85"/>
      <c r="P206" s="216">
        <f>O206*H206</f>
        <v>0</v>
      </c>
      <c r="Q206" s="216">
        <v>0.021350000000000001</v>
      </c>
      <c r="R206" s="216">
        <f>Q206*H206</f>
        <v>0.042700000000000002</v>
      </c>
      <c r="S206" s="216">
        <v>0</v>
      </c>
      <c r="T206" s="21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8" t="s">
        <v>137</v>
      </c>
      <c r="AT206" s="218" t="s">
        <v>133</v>
      </c>
      <c r="AU206" s="218" t="s">
        <v>85</v>
      </c>
      <c r="AY206" s="18" t="s">
        <v>131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8" t="s">
        <v>83</v>
      </c>
      <c r="BK206" s="219">
        <f>ROUND(I206*H206,2)</f>
        <v>0</v>
      </c>
      <c r="BL206" s="18" t="s">
        <v>137</v>
      </c>
      <c r="BM206" s="218" t="s">
        <v>1094</v>
      </c>
    </row>
    <row r="207" s="2" customFormat="1">
      <c r="A207" s="39"/>
      <c r="B207" s="40"/>
      <c r="C207" s="41"/>
      <c r="D207" s="220" t="s">
        <v>139</v>
      </c>
      <c r="E207" s="41"/>
      <c r="F207" s="221" t="s">
        <v>1095</v>
      </c>
      <c r="G207" s="41"/>
      <c r="H207" s="41"/>
      <c r="I207" s="222"/>
      <c r="J207" s="41"/>
      <c r="K207" s="41"/>
      <c r="L207" s="45"/>
      <c r="M207" s="223"/>
      <c r="N207" s="224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139</v>
      </c>
      <c r="AU207" s="18" t="s">
        <v>85</v>
      </c>
    </row>
    <row r="208" s="2" customFormat="1" ht="44.25" customHeight="1">
      <c r="A208" s="39"/>
      <c r="B208" s="40"/>
      <c r="C208" s="206" t="s">
        <v>294</v>
      </c>
      <c r="D208" s="206" t="s">
        <v>133</v>
      </c>
      <c r="E208" s="207" t="s">
        <v>1096</v>
      </c>
      <c r="F208" s="208" t="s">
        <v>1097</v>
      </c>
      <c r="G208" s="209" t="s">
        <v>291</v>
      </c>
      <c r="H208" s="210">
        <v>1</v>
      </c>
      <c r="I208" s="211"/>
      <c r="J208" s="212">
        <f>ROUND(I208*H208,2)</f>
        <v>0</v>
      </c>
      <c r="K208" s="213"/>
      <c r="L208" s="45"/>
      <c r="M208" s="214" t="s">
        <v>19</v>
      </c>
      <c r="N208" s="215" t="s">
        <v>46</v>
      </c>
      <c r="O208" s="85"/>
      <c r="P208" s="216">
        <f>O208*H208</f>
        <v>0</v>
      </c>
      <c r="Q208" s="216">
        <v>0.02989</v>
      </c>
      <c r="R208" s="216">
        <f>Q208*H208</f>
        <v>0.02989</v>
      </c>
      <c r="S208" s="216">
        <v>0</v>
      </c>
      <c r="T208" s="21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8" t="s">
        <v>137</v>
      </c>
      <c r="AT208" s="218" t="s">
        <v>133</v>
      </c>
      <c r="AU208" s="218" t="s">
        <v>85</v>
      </c>
      <c r="AY208" s="18" t="s">
        <v>131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8" t="s">
        <v>83</v>
      </c>
      <c r="BK208" s="219">
        <f>ROUND(I208*H208,2)</f>
        <v>0</v>
      </c>
      <c r="BL208" s="18" t="s">
        <v>137</v>
      </c>
      <c r="BM208" s="218" t="s">
        <v>1098</v>
      </c>
    </row>
    <row r="209" s="2" customFormat="1">
      <c r="A209" s="39"/>
      <c r="B209" s="40"/>
      <c r="C209" s="41"/>
      <c r="D209" s="220" t="s">
        <v>139</v>
      </c>
      <c r="E209" s="41"/>
      <c r="F209" s="221" t="s">
        <v>1099</v>
      </c>
      <c r="G209" s="41"/>
      <c r="H209" s="41"/>
      <c r="I209" s="222"/>
      <c r="J209" s="41"/>
      <c r="K209" s="41"/>
      <c r="L209" s="45"/>
      <c r="M209" s="223"/>
      <c r="N209" s="224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139</v>
      </c>
      <c r="AU209" s="18" t="s">
        <v>85</v>
      </c>
    </row>
    <row r="210" s="2" customFormat="1" ht="44.25" customHeight="1">
      <c r="A210" s="39"/>
      <c r="B210" s="40"/>
      <c r="C210" s="206" t="s">
        <v>298</v>
      </c>
      <c r="D210" s="206" t="s">
        <v>133</v>
      </c>
      <c r="E210" s="207" t="s">
        <v>1100</v>
      </c>
      <c r="F210" s="208" t="s">
        <v>1101</v>
      </c>
      <c r="G210" s="209" t="s">
        <v>291</v>
      </c>
      <c r="H210" s="210">
        <v>1</v>
      </c>
      <c r="I210" s="211"/>
      <c r="J210" s="212">
        <f>ROUND(I210*H210,2)</f>
        <v>0</v>
      </c>
      <c r="K210" s="213"/>
      <c r="L210" s="45"/>
      <c r="M210" s="214" t="s">
        <v>19</v>
      </c>
      <c r="N210" s="215" t="s">
        <v>46</v>
      </c>
      <c r="O210" s="85"/>
      <c r="P210" s="216">
        <f>O210*H210</f>
        <v>0</v>
      </c>
      <c r="Q210" s="216">
        <v>0.038429999999999999</v>
      </c>
      <c r="R210" s="216">
        <f>Q210*H210</f>
        <v>0.038429999999999999</v>
      </c>
      <c r="S210" s="216">
        <v>0</v>
      </c>
      <c r="T210" s="21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8" t="s">
        <v>137</v>
      </c>
      <c r="AT210" s="218" t="s">
        <v>133</v>
      </c>
      <c r="AU210" s="218" t="s">
        <v>85</v>
      </c>
      <c r="AY210" s="18" t="s">
        <v>131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8" t="s">
        <v>83</v>
      </c>
      <c r="BK210" s="219">
        <f>ROUND(I210*H210,2)</f>
        <v>0</v>
      </c>
      <c r="BL210" s="18" t="s">
        <v>137</v>
      </c>
      <c r="BM210" s="218" t="s">
        <v>1102</v>
      </c>
    </row>
    <row r="211" s="2" customFormat="1">
      <c r="A211" s="39"/>
      <c r="B211" s="40"/>
      <c r="C211" s="41"/>
      <c r="D211" s="220" t="s">
        <v>139</v>
      </c>
      <c r="E211" s="41"/>
      <c r="F211" s="221" t="s">
        <v>1103</v>
      </c>
      <c r="G211" s="41"/>
      <c r="H211" s="41"/>
      <c r="I211" s="222"/>
      <c r="J211" s="41"/>
      <c r="K211" s="41"/>
      <c r="L211" s="45"/>
      <c r="M211" s="223"/>
      <c r="N211" s="224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139</v>
      </c>
      <c r="AU211" s="18" t="s">
        <v>85</v>
      </c>
    </row>
    <row r="212" s="2" customFormat="1" ht="37.8" customHeight="1">
      <c r="A212" s="39"/>
      <c r="B212" s="40"/>
      <c r="C212" s="206" t="s">
        <v>303</v>
      </c>
      <c r="D212" s="206" t="s">
        <v>133</v>
      </c>
      <c r="E212" s="207" t="s">
        <v>1104</v>
      </c>
      <c r="F212" s="208" t="s">
        <v>1105</v>
      </c>
      <c r="G212" s="209" t="s">
        <v>136</v>
      </c>
      <c r="H212" s="210">
        <v>793.005</v>
      </c>
      <c r="I212" s="211"/>
      <c r="J212" s="212">
        <f>ROUND(I212*H212,2)</f>
        <v>0</v>
      </c>
      <c r="K212" s="213"/>
      <c r="L212" s="45"/>
      <c r="M212" s="214" t="s">
        <v>19</v>
      </c>
      <c r="N212" s="215" t="s">
        <v>46</v>
      </c>
      <c r="O212" s="85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8" t="s">
        <v>137</v>
      </c>
      <c r="AT212" s="218" t="s">
        <v>133</v>
      </c>
      <c r="AU212" s="218" t="s">
        <v>85</v>
      </c>
      <c r="AY212" s="18" t="s">
        <v>131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8" t="s">
        <v>83</v>
      </c>
      <c r="BK212" s="219">
        <f>ROUND(I212*H212,2)</f>
        <v>0</v>
      </c>
      <c r="BL212" s="18" t="s">
        <v>137</v>
      </c>
      <c r="BM212" s="218" t="s">
        <v>1106</v>
      </c>
    </row>
    <row r="213" s="2" customFormat="1">
      <c r="A213" s="39"/>
      <c r="B213" s="40"/>
      <c r="C213" s="41"/>
      <c r="D213" s="220" t="s">
        <v>139</v>
      </c>
      <c r="E213" s="41"/>
      <c r="F213" s="221" t="s">
        <v>1107</v>
      </c>
      <c r="G213" s="41"/>
      <c r="H213" s="41"/>
      <c r="I213" s="222"/>
      <c r="J213" s="41"/>
      <c r="K213" s="41"/>
      <c r="L213" s="45"/>
      <c r="M213" s="223"/>
      <c r="N213" s="224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139</v>
      </c>
      <c r="AU213" s="18" t="s">
        <v>85</v>
      </c>
    </row>
    <row r="214" s="2" customFormat="1">
      <c r="A214" s="39"/>
      <c r="B214" s="40"/>
      <c r="C214" s="41"/>
      <c r="D214" s="227" t="s">
        <v>336</v>
      </c>
      <c r="E214" s="41"/>
      <c r="F214" s="269" t="s">
        <v>1108</v>
      </c>
      <c r="G214" s="41"/>
      <c r="H214" s="41"/>
      <c r="I214" s="222"/>
      <c r="J214" s="41"/>
      <c r="K214" s="41"/>
      <c r="L214" s="45"/>
      <c r="M214" s="223"/>
      <c r="N214" s="224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336</v>
      </c>
      <c r="AU214" s="18" t="s">
        <v>85</v>
      </c>
    </row>
    <row r="215" s="13" customFormat="1">
      <c r="A215" s="13"/>
      <c r="B215" s="225"/>
      <c r="C215" s="226"/>
      <c r="D215" s="227" t="s">
        <v>141</v>
      </c>
      <c r="E215" s="228" t="s">
        <v>19</v>
      </c>
      <c r="F215" s="229" t="s">
        <v>1109</v>
      </c>
      <c r="G215" s="226"/>
      <c r="H215" s="228" t="s">
        <v>19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141</v>
      </c>
      <c r="AU215" s="235" t="s">
        <v>85</v>
      </c>
      <c r="AV215" s="13" t="s">
        <v>83</v>
      </c>
      <c r="AW215" s="13" t="s">
        <v>36</v>
      </c>
      <c r="AX215" s="13" t="s">
        <v>75</v>
      </c>
      <c r="AY215" s="235" t="s">
        <v>131</v>
      </c>
    </row>
    <row r="216" s="14" customFormat="1">
      <c r="A216" s="14"/>
      <c r="B216" s="236"/>
      <c r="C216" s="237"/>
      <c r="D216" s="227" t="s">
        <v>141</v>
      </c>
      <c r="E216" s="238" t="s">
        <v>19</v>
      </c>
      <c r="F216" s="239" t="s">
        <v>1110</v>
      </c>
      <c r="G216" s="237"/>
      <c r="H216" s="240">
        <v>793.005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141</v>
      </c>
      <c r="AU216" s="246" t="s">
        <v>85</v>
      </c>
      <c r="AV216" s="14" t="s">
        <v>85</v>
      </c>
      <c r="AW216" s="14" t="s">
        <v>36</v>
      </c>
      <c r="AX216" s="14" t="s">
        <v>83</v>
      </c>
      <c r="AY216" s="246" t="s">
        <v>131</v>
      </c>
    </row>
    <row r="217" s="2" customFormat="1" ht="37.8" customHeight="1">
      <c r="A217" s="39"/>
      <c r="B217" s="40"/>
      <c r="C217" s="206" t="s">
        <v>307</v>
      </c>
      <c r="D217" s="206" t="s">
        <v>133</v>
      </c>
      <c r="E217" s="207" t="s">
        <v>1111</v>
      </c>
      <c r="F217" s="208" t="s">
        <v>1112</v>
      </c>
      <c r="G217" s="209" t="s">
        <v>136</v>
      </c>
      <c r="H217" s="210">
        <v>873</v>
      </c>
      <c r="I217" s="211"/>
      <c r="J217" s="212">
        <f>ROUND(I217*H217,2)</f>
        <v>0</v>
      </c>
      <c r="K217" s="213"/>
      <c r="L217" s="45"/>
      <c r="M217" s="214" t="s">
        <v>19</v>
      </c>
      <c r="N217" s="215" t="s">
        <v>46</v>
      </c>
      <c r="O217" s="85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8" t="s">
        <v>137</v>
      </c>
      <c r="AT217" s="218" t="s">
        <v>133</v>
      </c>
      <c r="AU217" s="218" t="s">
        <v>85</v>
      </c>
      <c r="AY217" s="18" t="s">
        <v>131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8" t="s">
        <v>83</v>
      </c>
      <c r="BK217" s="219">
        <f>ROUND(I217*H217,2)</f>
        <v>0</v>
      </c>
      <c r="BL217" s="18" t="s">
        <v>137</v>
      </c>
      <c r="BM217" s="218" t="s">
        <v>1113</v>
      </c>
    </row>
    <row r="218" s="2" customFormat="1">
      <c r="A218" s="39"/>
      <c r="B218" s="40"/>
      <c r="C218" s="41"/>
      <c r="D218" s="220" t="s">
        <v>139</v>
      </c>
      <c r="E218" s="41"/>
      <c r="F218" s="221" t="s">
        <v>1114</v>
      </c>
      <c r="G218" s="41"/>
      <c r="H218" s="41"/>
      <c r="I218" s="222"/>
      <c r="J218" s="41"/>
      <c r="K218" s="41"/>
      <c r="L218" s="45"/>
      <c r="M218" s="223"/>
      <c r="N218" s="224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139</v>
      </c>
      <c r="AU218" s="18" t="s">
        <v>85</v>
      </c>
    </row>
    <row r="219" s="13" customFormat="1">
      <c r="A219" s="13"/>
      <c r="B219" s="225"/>
      <c r="C219" s="226"/>
      <c r="D219" s="227" t="s">
        <v>141</v>
      </c>
      <c r="E219" s="228" t="s">
        <v>19</v>
      </c>
      <c r="F219" s="229" t="s">
        <v>1109</v>
      </c>
      <c r="G219" s="226"/>
      <c r="H219" s="228" t="s">
        <v>19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141</v>
      </c>
      <c r="AU219" s="235" t="s">
        <v>85</v>
      </c>
      <c r="AV219" s="13" t="s">
        <v>83</v>
      </c>
      <c r="AW219" s="13" t="s">
        <v>36</v>
      </c>
      <c r="AX219" s="13" t="s">
        <v>75</v>
      </c>
      <c r="AY219" s="235" t="s">
        <v>131</v>
      </c>
    </row>
    <row r="220" s="14" customFormat="1">
      <c r="A220" s="14"/>
      <c r="B220" s="236"/>
      <c r="C220" s="237"/>
      <c r="D220" s="227" t="s">
        <v>141</v>
      </c>
      <c r="E220" s="238" t="s">
        <v>19</v>
      </c>
      <c r="F220" s="239" t="s">
        <v>1115</v>
      </c>
      <c r="G220" s="237"/>
      <c r="H220" s="240">
        <v>873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141</v>
      </c>
      <c r="AU220" s="246" t="s">
        <v>85</v>
      </c>
      <c r="AV220" s="14" t="s">
        <v>85</v>
      </c>
      <c r="AW220" s="14" t="s">
        <v>36</v>
      </c>
      <c r="AX220" s="14" t="s">
        <v>83</v>
      </c>
      <c r="AY220" s="246" t="s">
        <v>131</v>
      </c>
    </row>
    <row r="221" s="2" customFormat="1" ht="16.5" customHeight="1">
      <c r="A221" s="39"/>
      <c r="B221" s="40"/>
      <c r="C221" s="258" t="s">
        <v>313</v>
      </c>
      <c r="D221" s="258" t="s">
        <v>278</v>
      </c>
      <c r="E221" s="259" t="s">
        <v>1116</v>
      </c>
      <c r="F221" s="260" t="s">
        <v>1117</v>
      </c>
      <c r="G221" s="261" t="s">
        <v>1118</v>
      </c>
      <c r="H221" s="262">
        <v>49.979999999999997</v>
      </c>
      <c r="I221" s="263"/>
      <c r="J221" s="264">
        <f>ROUND(I221*H221,2)</f>
        <v>0</v>
      </c>
      <c r="K221" s="265"/>
      <c r="L221" s="266"/>
      <c r="M221" s="267" t="s">
        <v>19</v>
      </c>
      <c r="N221" s="268" t="s">
        <v>46</v>
      </c>
      <c r="O221" s="85"/>
      <c r="P221" s="216">
        <f>O221*H221</f>
        <v>0</v>
      </c>
      <c r="Q221" s="216">
        <v>0.001</v>
      </c>
      <c r="R221" s="216">
        <f>Q221*H221</f>
        <v>0.049979999999999997</v>
      </c>
      <c r="S221" s="216">
        <v>0</v>
      </c>
      <c r="T221" s="21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8" t="s">
        <v>188</v>
      </c>
      <c r="AT221" s="218" t="s">
        <v>278</v>
      </c>
      <c r="AU221" s="218" t="s">
        <v>85</v>
      </c>
      <c r="AY221" s="18" t="s">
        <v>131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8" t="s">
        <v>83</v>
      </c>
      <c r="BK221" s="219">
        <f>ROUND(I221*H221,2)</f>
        <v>0</v>
      </c>
      <c r="BL221" s="18" t="s">
        <v>137</v>
      </c>
      <c r="BM221" s="218" t="s">
        <v>1119</v>
      </c>
    </row>
    <row r="222" s="14" customFormat="1">
      <c r="A222" s="14"/>
      <c r="B222" s="236"/>
      <c r="C222" s="237"/>
      <c r="D222" s="227" t="s">
        <v>141</v>
      </c>
      <c r="E222" s="238" t="s">
        <v>19</v>
      </c>
      <c r="F222" s="239" t="s">
        <v>1120</v>
      </c>
      <c r="G222" s="237"/>
      <c r="H222" s="240">
        <v>49.979999999999997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141</v>
      </c>
      <c r="AU222" s="246" t="s">
        <v>85</v>
      </c>
      <c r="AV222" s="14" t="s">
        <v>85</v>
      </c>
      <c r="AW222" s="14" t="s">
        <v>36</v>
      </c>
      <c r="AX222" s="14" t="s">
        <v>83</v>
      </c>
      <c r="AY222" s="246" t="s">
        <v>131</v>
      </c>
    </row>
    <row r="223" s="2" customFormat="1" ht="37.8" customHeight="1">
      <c r="A223" s="39"/>
      <c r="B223" s="40"/>
      <c r="C223" s="206" t="s">
        <v>318</v>
      </c>
      <c r="D223" s="206" t="s">
        <v>133</v>
      </c>
      <c r="E223" s="207" t="s">
        <v>1121</v>
      </c>
      <c r="F223" s="208" t="s">
        <v>1122</v>
      </c>
      <c r="G223" s="209" t="s">
        <v>136</v>
      </c>
      <c r="H223" s="210">
        <v>462</v>
      </c>
      <c r="I223" s="211"/>
      <c r="J223" s="212">
        <f>ROUND(I223*H223,2)</f>
        <v>0</v>
      </c>
      <c r="K223" s="213"/>
      <c r="L223" s="45"/>
      <c r="M223" s="214" t="s">
        <v>19</v>
      </c>
      <c r="N223" s="215" t="s">
        <v>46</v>
      </c>
      <c r="O223" s="85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8" t="s">
        <v>137</v>
      </c>
      <c r="AT223" s="218" t="s">
        <v>133</v>
      </c>
      <c r="AU223" s="218" t="s">
        <v>85</v>
      </c>
      <c r="AY223" s="18" t="s">
        <v>131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8" t="s">
        <v>83</v>
      </c>
      <c r="BK223" s="219">
        <f>ROUND(I223*H223,2)</f>
        <v>0</v>
      </c>
      <c r="BL223" s="18" t="s">
        <v>137</v>
      </c>
      <c r="BM223" s="218" t="s">
        <v>1123</v>
      </c>
    </row>
    <row r="224" s="2" customFormat="1">
      <c r="A224" s="39"/>
      <c r="B224" s="40"/>
      <c r="C224" s="41"/>
      <c r="D224" s="220" t="s">
        <v>139</v>
      </c>
      <c r="E224" s="41"/>
      <c r="F224" s="221" t="s">
        <v>1124</v>
      </c>
      <c r="G224" s="41"/>
      <c r="H224" s="41"/>
      <c r="I224" s="222"/>
      <c r="J224" s="41"/>
      <c r="K224" s="41"/>
      <c r="L224" s="45"/>
      <c r="M224" s="223"/>
      <c r="N224" s="224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139</v>
      </c>
      <c r="AU224" s="18" t="s">
        <v>85</v>
      </c>
    </row>
    <row r="225" s="14" customFormat="1">
      <c r="A225" s="14"/>
      <c r="B225" s="236"/>
      <c r="C225" s="237"/>
      <c r="D225" s="227" t="s">
        <v>141</v>
      </c>
      <c r="E225" s="238" t="s">
        <v>19</v>
      </c>
      <c r="F225" s="239" t="s">
        <v>1125</v>
      </c>
      <c r="G225" s="237"/>
      <c r="H225" s="240">
        <v>462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141</v>
      </c>
      <c r="AU225" s="246" t="s">
        <v>85</v>
      </c>
      <c r="AV225" s="14" t="s">
        <v>85</v>
      </c>
      <c r="AW225" s="14" t="s">
        <v>36</v>
      </c>
      <c r="AX225" s="14" t="s">
        <v>83</v>
      </c>
      <c r="AY225" s="246" t="s">
        <v>131</v>
      </c>
    </row>
    <row r="226" s="2" customFormat="1" ht="16.5" customHeight="1">
      <c r="A226" s="39"/>
      <c r="B226" s="40"/>
      <c r="C226" s="258" t="s">
        <v>323</v>
      </c>
      <c r="D226" s="258" t="s">
        <v>278</v>
      </c>
      <c r="E226" s="259" t="s">
        <v>1126</v>
      </c>
      <c r="F226" s="260" t="s">
        <v>1127</v>
      </c>
      <c r="G226" s="261" t="s">
        <v>1118</v>
      </c>
      <c r="H226" s="262">
        <v>9.2400000000000002</v>
      </c>
      <c r="I226" s="263"/>
      <c r="J226" s="264">
        <f>ROUND(I226*H226,2)</f>
        <v>0</v>
      </c>
      <c r="K226" s="265"/>
      <c r="L226" s="266"/>
      <c r="M226" s="267" t="s">
        <v>19</v>
      </c>
      <c r="N226" s="268" t="s">
        <v>46</v>
      </c>
      <c r="O226" s="85"/>
      <c r="P226" s="216">
        <f>O226*H226</f>
        <v>0</v>
      </c>
      <c r="Q226" s="216">
        <v>0.001</v>
      </c>
      <c r="R226" s="216">
        <f>Q226*H226</f>
        <v>0.0092399999999999999</v>
      </c>
      <c r="S226" s="216">
        <v>0</v>
      </c>
      <c r="T226" s="21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8" t="s">
        <v>188</v>
      </c>
      <c r="AT226" s="218" t="s">
        <v>278</v>
      </c>
      <c r="AU226" s="218" t="s">
        <v>85</v>
      </c>
      <c r="AY226" s="18" t="s">
        <v>131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8" t="s">
        <v>83</v>
      </c>
      <c r="BK226" s="219">
        <f>ROUND(I226*H226,2)</f>
        <v>0</v>
      </c>
      <c r="BL226" s="18" t="s">
        <v>137</v>
      </c>
      <c r="BM226" s="218" t="s">
        <v>1128</v>
      </c>
    </row>
    <row r="227" s="14" customFormat="1">
      <c r="A227" s="14"/>
      <c r="B227" s="236"/>
      <c r="C227" s="237"/>
      <c r="D227" s="227" t="s">
        <v>141</v>
      </c>
      <c r="E227" s="238" t="s">
        <v>19</v>
      </c>
      <c r="F227" s="239" t="s">
        <v>1125</v>
      </c>
      <c r="G227" s="237"/>
      <c r="H227" s="240">
        <v>462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141</v>
      </c>
      <c r="AU227" s="246" t="s">
        <v>85</v>
      </c>
      <c r="AV227" s="14" t="s">
        <v>85</v>
      </c>
      <c r="AW227" s="14" t="s">
        <v>36</v>
      </c>
      <c r="AX227" s="14" t="s">
        <v>83</v>
      </c>
      <c r="AY227" s="246" t="s">
        <v>131</v>
      </c>
    </row>
    <row r="228" s="14" customFormat="1">
      <c r="A228" s="14"/>
      <c r="B228" s="236"/>
      <c r="C228" s="237"/>
      <c r="D228" s="227" t="s">
        <v>141</v>
      </c>
      <c r="E228" s="237"/>
      <c r="F228" s="239" t="s">
        <v>1129</v>
      </c>
      <c r="G228" s="237"/>
      <c r="H228" s="240">
        <v>9.2400000000000002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141</v>
      </c>
      <c r="AU228" s="246" t="s">
        <v>85</v>
      </c>
      <c r="AV228" s="14" t="s">
        <v>85</v>
      </c>
      <c r="AW228" s="14" t="s">
        <v>4</v>
      </c>
      <c r="AX228" s="14" t="s">
        <v>83</v>
      </c>
      <c r="AY228" s="246" t="s">
        <v>131</v>
      </c>
    </row>
    <row r="229" s="2" customFormat="1" ht="24.15" customHeight="1">
      <c r="A229" s="39"/>
      <c r="B229" s="40"/>
      <c r="C229" s="206" t="s">
        <v>327</v>
      </c>
      <c r="D229" s="206" t="s">
        <v>133</v>
      </c>
      <c r="E229" s="207" t="s">
        <v>1130</v>
      </c>
      <c r="F229" s="208" t="s">
        <v>1131</v>
      </c>
      <c r="G229" s="209" t="s">
        <v>136</v>
      </c>
      <c r="H229" s="210">
        <v>1126.53</v>
      </c>
      <c r="I229" s="211"/>
      <c r="J229" s="212">
        <f>ROUND(I229*H229,2)</f>
        <v>0</v>
      </c>
      <c r="K229" s="213"/>
      <c r="L229" s="45"/>
      <c r="M229" s="214" t="s">
        <v>19</v>
      </c>
      <c r="N229" s="215" t="s">
        <v>46</v>
      </c>
      <c r="O229" s="85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8" t="s">
        <v>137</v>
      </c>
      <c r="AT229" s="218" t="s">
        <v>133</v>
      </c>
      <c r="AU229" s="218" t="s">
        <v>85</v>
      </c>
      <c r="AY229" s="18" t="s">
        <v>131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8" t="s">
        <v>83</v>
      </c>
      <c r="BK229" s="219">
        <f>ROUND(I229*H229,2)</f>
        <v>0</v>
      </c>
      <c r="BL229" s="18" t="s">
        <v>137</v>
      </c>
      <c r="BM229" s="218" t="s">
        <v>1132</v>
      </c>
    </row>
    <row r="230" s="2" customFormat="1">
      <c r="A230" s="39"/>
      <c r="B230" s="40"/>
      <c r="C230" s="41"/>
      <c r="D230" s="220" t="s">
        <v>139</v>
      </c>
      <c r="E230" s="41"/>
      <c r="F230" s="221" t="s">
        <v>1133</v>
      </c>
      <c r="G230" s="41"/>
      <c r="H230" s="41"/>
      <c r="I230" s="222"/>
      <c r="J230" s="41"/>
      <c r="K230" s="41"/>
      <c r="L230" s="45"/>
      <c r="M230" s="223"/>
      <c r="N230" s="224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139</v>
      </c>
      <c r="AU230" s="18" t="s">
        <v>85</v>
      </c>
    </row>
    <row r="231" s="13" customFormat="1">
      <c r="A231" s="13"/>
      <c r="B231" s="225"/>
      <c r="C231" s="226"/>
      <c r="D231" s="227" t="s">
        <v>141</v>
      </c>
      <c r="E231" s="228" t="s">
        <v>19</v>
      </c>
      <c r="F231" s="229" t="s">
        <v>1134</v>
      </c>
      <c r="G231" s="226"/>
      <c r="H231" s="228" t="s">
        <v>19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141</v>
      </c>
      <c r="AU231" s="235" t="s">
        <v>85</v>
      </c>
      <c r="AV231" s="13" t="s">
        <v>83</v>
      </c>
      <c r="AW231" s="13" t="s">
        <v>36</v>
      </c>
      <c r="AX231" s="13" t="s">
        <v>75</v>
      </c>
      <c r="AY231" s="235" t="s">
        <v>131</v>
      </c>
    </row>
    <row r="232" s="13" customFormat="1">
      <c r="A232" s="13"/>
      <c r="B232" s="225"/>
      <c r="C232" s="226"/>
      <c r="D232" s="227" t="s">
        <v>141</v>
      </c>
      <c r="E232" s="228" t="s">
        <v>19</v>
      </c>
      <c r="F232" s="229" t="s">
        <v>1135</v>
      </c>
      <c r="G232" s="226"/>
      <c r="H232" s="228" t="s">
        <v>19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141</v>
      </c>
      <c r="AU232" s="235" t="s">
        <v>85</v>
      </c>
      <c r="AV232" s="13" t="s">
        <v>83</v>
      </c>
      <c r="AW232" s="13" t="s">
        <v>36</v>
      </c>
      <c r="AX232" s="13" t="s">
        <v>75</v>
      </c>
      <c r="AY232" s="235" t="s">
        <v>131</v>
      </c>
    </row>
    <row r="233" s="14" customFormat="1">
      <c r="A233" s="14"/>
      <c r="B233" s="236"/>
      <c r="C233" s="237"/>
      <c r="D233" s="227" t="s">
        <v>141</v>
      </c>
      <c r="E233" s="238" t="s">
        <v>19</v>
      </c>
      <c r="F233" s="239" t="s">
        <v>1136</v>
      </c>
      <c r="G233" s="237"/>
      <c r="H233" s="240">
        <v>320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141</v>
      </c>
      <c r="AU233" s="246" t="s">
        <v>85</v>
      </c>
      <c r="AV233" s="14" t="s">
        <v>85</v>
      </c>
      <c r="AW233" s="14" t="s">
        <v>36</v>
      </c>
      <c r="AX233" s="14" t="s">
        <v>75</v>
      </c>
      <c r="AY233" s="246" t="s">
        <v>131</v>
      </c>
    </row>
    <row r="234" s="13" customFormat="1">
      <c r="A234" s="13"/>
      <c r="B234" s="225"/>
      <c r="C234" s="226"/>
      <c r="D234" s="227" t="s">
        <v>141</v>
      </c>
      <c r="E234" s="228" t="s">
        <v>19</v>
      </c>
      <c r="F234" s="229" t="s">
        <v>1137</v>
      </c>
      <c r="G234" s="226"/>
      <c r="H234" s="228" t="s">
        <v>19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141</v>
      </c>
      <c r="AU234" s="235" t="s">
        <v>85</v>
      </c>
      <c r="AV234" s="13" t="s">
        <v>83</v>
      </c>
      <c r="AW234" s="13" t="s">
        <v>36</v>
      </c>
      <c r="AX234" s="13" t="s">
        <v>75</v>
      </c>
      <c r="AY234" s="235" t="s">
        <v>131</v>
      </c>
    </row>
    <row r="235" s="13" customFormat="1">
      <c r="A235" s="13"/>
      <c r="B235" s="225"/>
      <c r="C235" s="226"/>
      <c r="D235" s="227" t="s">
        <v>141</v>
      </c>
      <c r="E235" s="228" t="s">
        <v>19</v>
      </c>
      <c r="F235" s="229" t="s">
        <v>1138</v>
      </c>
      <c r="G235" s="226"/>
      <c r="H235" s="228" t="s">
        <v>19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141</v>
      </c>
      <c r="AU235" s="235" t="s">
        <v>85</v>
      </c>
      <c r="AV235" s="13" t="s">
        <v>83</v>
      </c>
      <c r="AW235" s="13" t="s">
        <v>36</v>
      </c>
      <c r="AX235" s="13" t="s">
        <v>75</v>
      </c>
      <c r="AY235" s="235" t="s">
        <v>131</v>
      </c>
    </row>
    <row r="236" s="14" customFormat="1">
      <c r="A236" s="14"/>
      <c r="B236" s="236"/>
      <c r="C236" s="237"/>
      <c r="D236" s="227" t="s">
        <v>141</v>
      </c>
      <c r="E236" s="238" t="s">
        <v>19</v>
      </c>
      <c r="F236" s="239" t="s">
        <v>1139</v>
      </c>
      <c r="G236" s="237"/>
      <c r="H236" s="240">
        <v>390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141</v>
      </c>
      <c r="AU236" s="246" t="s">
        <v>85</v>
      </c>
      <c r="AV236" s="14" t="s">
        <v>85</v>
      </c>
      <c r="AW236" s="14" t="s">
        <v>36</v>
      </c>
      <c r="AX236" s="14" t="s">
        <v>75</v>
      </c>
      <c r="AY236" s="246" t="s">
        <v>131</v>
      </c>
    </row>
    <row r="237" s="13" customFormat="1">
      <c r="A237" s="13"/>
      <c r="B237" s="225"/>
      <c r="C237" s="226"/>
      <c r="D237" s="227" t="s">
        <v>141</v>
      </c>
      <c r="E237" s="228" t="s">
        <v>19</v>
      </c>
      <c r="F237" s="229" t="s">
        <v>1140</v>
      </c>
      <c r="G237" s="226"/>
      <c r="H237" s="228" t="s">
        <v>19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141</v>
      </c>
      <c r="AU237" s="235" t="s">
        <v>85</v>
      </c>
      <c r="AV237" s="13" t="s">
        <v>83</v>
      </c>
      <c r="AW237" s="13" t="s">
        <v>36</v>
      </c>
      <c r="AX237" s="13" t="s">
        <v>75</v>
      </c>
      <c r="AY237" s="235" t="s">
        <v>131</v>
      </c>
    </row>
    <row r="238" s="14" customFormat="1">
      <c r="A238" s="14"/>
      <c r="B238" s="236"/>
      <c r="C238" s="237"/>
      <c r="D238" s="227" t="s">
        <v>141</v>
      </c>
      <c r="E238" s="238" t="s">
        <v>19</v>
      </c>
      <c r="F238" s="239" t="s">
        <v>1141</v>
      </c>
      <c r="G238" s="237"/>
      <c r="H238" s="240">
        <v>25.149999999999999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141</v>
      </c>
      <c r="AU238" s="246" t="s">
        <v>85</v>
      </c>
      <c r="AV238" s="14" t="s">
        <v>85</v>
      </c>
      <c r="AW238" s="14" t="s">
        <v>36</v>
      </c>
      <c r="AX238" s="14" t="s">
        <v>75</v>
      </c>
      <c r="AY238" s="246" t="s">
        <v>131</v>
      </c>
    </row>
    <row r="239" s="14" customFormat="1">
      <c r="A239" s="14"/>
      <c r="B239" s="236"/>
      <c r="C239" s="237"/>
      <c r="D239" s="227" t="s">
        <v>141</v>
      </c>
      <c r="E239" s="238" t="s">
        <v>19</v>
      </c>
      <c r="F239" s="239" t="s">
        <v>1142</v>
      </c>
      <c r="G239" s="237"/>
      <c r="H239" s="240">
        <v>51.299999999999997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141</v>
      </c>
      <c r="AU239" s="246" t="s">
        <v>85</v>
      </c>
      <c r="AV239" s="14" t="s">
        <v>85</v>
      </c>
      <c r="AW239" s="14" t="s">
        <v>36</v>
      </c>
      <c r="AX239" s="14" t="s">
        <v>75</v>
      </c>
      <c r="AY239" s="246" t="s">
        <v>131</v>
      </c>
    </row>
    <row r="240" s="14" customFormat="1">
      <c r="A240" s="14"/>
      <c r="B240" s="236"/>
      <c r="C240" s="237"/>
      <c r="D240" s="227" t="s">
        <v>141</v>
      </c>
      <c r="E240" s="238" t="s">
        <v>19</v>
      </c>
      <c r="F240" s="239" t="s">
        <v>1143</v>
      </c>
      <c r="G240" s="237"/>
      <c r="H240" s="240">
        <v>51.600000000000001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141</v>
      </c>
      <c r="AU240" s="246" t="s">
        <v>85</v>
      </c>
      <c r="AV240" s="14" t="s">
        <v>85</v>
      </c>
      <c r="AW240" s="14" t="s">
        <v>36</v>
      </c>
      <c r="AX240" s="14" t="s">
        <v>75</v>
      </c>
      <c r="AY240" s="246" t="s">
        <v>131</v>
      </c>
    </row>
    <row r="241" s="14" customFormat="1">
      <c r="A241" s="14"/>
      <c r="B241" s="236"/>
      <c r="C241" s="237"/>
      <c r="D241" s="227" t="s">
        <v>141</v>
      </c>
      <c r="E241" s="238" t="s">
        <v>19</v>
      </c>
      <c r="F241" s="239" t="s">
        <v>1144</v>
      </c>
      <c r="G241" s="237"/>
      <c r="H241" s="240">
        <v>18.48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141</v>
      </c>
      <c r="AU241" s="246" t="s">
        <v>85</v>
      </c>
      <c r="AV241" s="14" t="s">
        <v>85</v>
      </c>
      <c r="AW241" s="14" t="s">
        <v>36</v>
      </c>
      <c r="AX241" s="14" t="s">
        <v>75</v>
      </c>
      <c r="AY241" s="246" t="s">
        <v>131</v>
      </c>
    </row>
    <row r="242" s="13" customFormat="1">
      <c r="A242" s="13"/>
      <c r="B242" s="225"/>
      <c r="C242" s="226"/>
      <c r="D242" s="227" t="s">
        <v>141</v>
      </c>
      <c r="E242" s="228" t="s">
        <v>19</v>
      </c>
      <c r="F242" s="229" t="s">
        <v>1145</v>
      </c>
      <c r="G242" s="226"/>
      <c r="H242" s="228" t="s">
        <v>19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141</v>
      </c>
      <c r="AU242" s="235" t="s">
        <v>85</v>
      </c>
      <c r="AV242" s="13" t="s">
        <v>83</v>
      </c>
      <c r="AW242" s="13" t="s">
        <v>36</v>
      </c>
      <c r="AX242" s="13" t="s">
        <v>75</v>
      </c>
      <c r="AY242" s="235" t="s">
        <v>131</v>
      </c>
    </row>
    <row r="243" s="14" customFormat="1">
      <c r="A243" s="14"/>
      <c r="B243" s="236"/>
      <c r="C243" s="237"/>
      <c r="D243" s="227" t="s">
        <v>141</v>
      </c>
      <c r="E243" s="238" t="s">
        <v>19</v>
      </c>
      <c r="F243" s="239" t="s">
        <v>1146</v>
      </c>
      <c r="G243" s="237"/>
      <c r="H243" s="240">
        <v>270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141</v>
      </c>
      <c r="AU243" s="246" t="s">
        <v>85</v>
      </c>
      <c r="AV243" s="14" t="s">
        <v>85</v>
      </c>
      <c r="AW243" s="14" t="s">
        <v>36</v>
      </c>
      <c r="AX243" s="14" t="s">
        <v>75</v>
      </c>
      <c r="AY243" s="246" t="s">
        <v>131</v>
      </c>
    </row>
    <row r="244" s="15" customFormat="1">
      <c r="A244" s="15"/>
      <c r="B244" s="247"/>
      <c r="C244" s="248"/>
      <c r="D244" s="227" t="s">
        <v>141</v>
      </c>
      <c r="E244" s="249" t="s">
        <v>19</v>
      </c>
      <c r="F244" s="250" t="s">
        <v>159</v>
      </c>
      <c r="G244" s="248"/>
      <c r="H244" s="251">
        <v>1126.53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7" t="s">
        <v>141</v>
      </c>
      <c r="AU244" s="257" t="s">
        <v>85</v>
      </c>
      <c r="AV244" s="15" t="s">
        <v>137</v>
      </c>
      <c r="AW244" s="15" t="s">
        <v>36</v>
      </c>
      <c r="AX244" s="15" t="s">
        <v>83</v>
      </c>
      <c r="AY244" s="257" t="s">
        <v>131</v>
      </c>
    </row>
    <row r="245" s="2" customFormat="1" ht="21.75" customHeight="1">
      <c r="A245" s="39"/>
      <c r="B245" s="40"/>
      <c r="C245" s="206" t="s">
        <v>332</v>
      </c>
      <c r="D245" s="206" t="s">
        <v>133</v>
      </c>
      <c r="E245" s="207" t="s">
        <v>1147</v>
      </c>
      <c r="F245" s="208" t="s">
        <v>1148</v>
      </c>
      <c r="G245" s="209" t="s">
        <v>136</v>
      </c>
      <c r="H245" s="210">
        <v>1015</v>
      </c>
      <c r="I245" s="211"/>
      <c r="J245" s="212">
        <f>ROUND(I245*H245,2)</f>
        <v>0</v>
      </c>
      <c r="K245" s="213"/>
      <c r="L245" s="45"/>
      <c r="M245" s="214" t="s">
        <v>19</v>
      </c>
      <c r="N245" s="215" t="s">
        <v>46</v>
      </c>
      <c r="O245" s="85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8" t="s">
        <v>137</v>
      </c>
      <c r="AT245" s="218" t="s">
        <v>133</v>
      </c>
      <c r="AU245" s="218" t="s">
        <v>85</v>
      </c>
      <c r="AY245" s="18" t="s">
        <v>131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8" t="s">
        <v>83</v>
      </c>
      <c r="BK245" s="219">
        <f>ROUND(I245*H245,2)</f>
        <v>0</v>
      </c>
      <c r="BL245" s="18" t="s">
        <v>137</v>
      </c>
      <c r="BM245" s="218" t="s">
        <v>1149</v>
      </c>
    </row>
    <row r="246" s="2" customFormat="1">
      <c r="A246" s="39"/>
      <c r="B246" s="40"/>
      <c r="C246" s="41"/>
      <c r="D246" s="220" t="s">
        <v>139</v>
      </c>
      <c r="E246" s="41"/>
      <c r="F246" s="221" t="s">
        <v>1150</v>
      </c>
      <c r="G246" s="41"/>
      <c r="H246" s="41"/>
      <c r="I246" s="222"/>
      <c r="J246" s="41"/>
      <c r="K246" s="41"/>
      <c r="L246" s="45"/>
      <c r="M246" s="223"/>
      <c r="N246" s="224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139</v>
      </c>
      <c r="AU246" s="18" t="s">
        <v>85</v>
      </c>
    </row>
    <row r="247" s="13" customFormat="1">
      <c r="A247" s="13"/>
      <c r="B247" s="225"/>
      <c r="C247" s="226"/>
      <c r="D247" s="227" t="s">
        <v>141</v>
      </c>
      <c r="E247" s="228" t="s">
        <v>19</v>
      </c>
      <c r="F247" s="229" t="s">
        <v>1151</v>
      </c>
      <c r="G247" s="226"/>
      <c r="H247" s="228" t="s">
        <v>19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141</v>
      </c>
      <c r="AU247" s="235" t="s">
        <v>85</v>
      </c>
      <c r="AV247" s="13" t="s">
        <v>83</v>
      </c>
      <c r="AW247" s="13" t="s">
        <v>36</v>
      </c>
      <c r="AX247" s="13" t="s">
        <v>75</v>
      </c>
      <c r="AY247" s="235" t="s">
        <v>131</v>
      </c>
    </row>
    <row r="248" s="14" customFormat="1">
      <c r="A248" s="14"/>
      <c r="B248" s="236"/>
      <c r="C248" s="237"/>
      <c r="D248" s="227" t="s">
        <v>141</v>
      </c>
      <c r="E248" s="238" t="s">
        <v>19</v>
      </c>
      <c r="F248" s="239" t="s">
        <v>1152</v>
      </c>
      <c r="G248" s="237"/>
      <c r="H248" s="240">
        <v>1015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141</v>
      </c>
      <c r="AU248" s="246" t="s">
        <v>85</v>
      </c>
      <c r="AV248" s="14" t="s">
        <v>85</v>
      </c>
      <c r="AW248" s="14" t="s">
        <v>36</v>
      </c>
      <c r="AX248" s="14" t="s">
        <v>83</v>
      </c>
      <c r="AY248" s="246" t="s">
        <v>131</v>
      </c>
    </row>
    <row r="249" s="2" customFormat="1" ht="49.05" customHeight="1">
      <c r="A249" s="39"/>
      <c r="B249" s="40"/>
      <c r="C249" s="206" t="s">
        <v>338</v>
      </c>
      <c r="D249" s="206" t="s">
        <v>133</v>
      </c>
      <c r="E249" s="207" t="s">
        <v>1153</v>
      </c>
      <c r="F249" s="208" t="s">
        <v>1154</v>
      </c>
      <c r="G249" s="209" t="s">
        <v>136</v>
      </c>
      <c r="H249" s="210">
        <v>806.52999999999997</v>
      </c>
      <c r="I249" s="211"/>
      <c r="J249" s="212">
        <f>ROUND(I249*H249,2)</f>
        <v>0</v>
      </c>
      <c r="K249" s="213"/>
      <c r="L249" s="45"/>
      <c r="M249" s="214" t="s">
        <v>19</v>
      </c>
      <c r="N249" s="215" t="s">
        <v>46</v>
      </c>
      <c r="O249" s="85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8" t="s">
        <v>137</v>
      </c>
      <c r="AT249" s="218" t="s">
        <v>133</v>
      </c>
      <c r="AU249" s="218" t="s">
        <v>85</v>
      </c>
      <c r="AY249" s="18" t="s">
        <v>131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8" t="s">
        <v>83</v>
      </c>
      <c r="BK249" s="219">
        <f>ROUND(I249*H249,2)</f>
        <v>0</v>
      </c>
      <c r="BL249" s="18" t="s">
        <v>137</v>
      </c>
      <c r="BM249" s="218" t="s">
        <v>1155</v>
      </c>
    </row>
    <row r="250" s="2" customFormat="1">
      <c r="A250" s="39"/>
      <c r="B250" s="40"/>
      <c r="C250" s="41"/>
      <c r="D250" s="220" t="s">
        <v>139</v>
      </c>
      <c r="E250" s="41"/>
      <c r="F250" s="221" t="s">
        <v>1156</v>
      </c>
      <c r="G250" s="41"/>
      <c r="H250" s="41"/>
      <c r="I250" s="222"/>
      <c r="J250" s="41"/>
      <c r="K250" s="41"/>
      <c r="L250" s="45"/>
      <c r="M250" s="223"/>
      <c r="N250" s="224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139</v>
      </c>
      <c r="AU250" s="18" t="s">
        <v>85</v>
      </c>
    </row>
    <row r="251" s="13" customFormat="1">
      <c r="A251" s="13"/>
      <c r="B251" s="225"/>
      <c r="C251" s="226"/>
      <c r="D251" s="227" t="s">
        <v>141</v>
      </c>
      <c r="E251" s="228" t="s">
        <v>19</v>
      </c>
      <c r="F251" s="229" t="s">
        <v>1137</v>
      </c>
      <c r="G251" s="226"/>
      <c r="H251" s="228" t="s">
        <v>19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141</v>
      </c>
      <c r="AU251" s="235" t="s">
        <v>85</v>
      </c>
      <c r="AV251" s="13" t="s">
        <v>83</v>
      </c>
      <c r="AW251" s="13" t="s">
        <v>36</v>
      </c>
      <c r="AX251" s="13" t="s">
        <v>75</v>
      </c>
      <c r="AY251" s="235" t="s">
        <v>131</v>
      </c>
    </row>
    <row r="252" s="14" customFormat="1">
      <c r="A252" s="14"/>
      <c r="B252" s="236"/>
      <c r="C252" s="237"/>
      <c r="D252" s="227" t="s">
        <v>141</v>
      </c>
      <c r="E252" s="238" t="s">
        <v>19</v>
      </c>
      <c r="F252" s="239" t="s">
        <v>1139</v>
      </c>
      <c r="G252" s="237"/>
      <c r="H252" s="240">
        <v>390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141</v>
      </c>
      <c r="AU252" s="246" t="s">
        <v>85</v>
      </c>
      <c r="AV252" s="14" t="s">
        <v>85</v>
      </c>
      <c r="AW252" s="14" t="s">
        <v>36</v>
      </c>
      <c r="AX252" s="14" t="s">
        <v>75</v>
      </c>
      <c r="AY252" s="246" t="s">
        <v>131</v>
      </c>
    </row>
    <row r="253" s="13" customFormat="1">
      <c r="A253" s="13"/>
      <c r="B253" s="225"/>
      <c r="C253" s="226"/>
      <c r="D253" s="227" t="s">
        <v>141</v>
      </c>
      <c r="E253" s="228" t="s">
        <v>19</v>
      </c>
      <c r="F253" s="229" t="s">
        <v>1140</v>
      </c>
      <c r="G253" s="226"/>
      <c r="H253" s="228" t="s">
        <v>19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141</v>
      </c>
      <c r="AU253" s="235" t="s">
        <v>85</v>
      </c>
      <c r="AV253" s="13" t="s">
        <v>83</v>
      </c>
      <c r="AW253" s="13" t="s">
        <v>36</v>
      </c>
      <c r="AX253" s="13" t="s">
        <v>75</v>
      </c>
      <c r="AY253" s="235" t="s">
        <v>131</v>
      </c>
    </row>
    <row r="254" s="14" customFormat="1">
      <c r="A254" s="14"/>
      <c r="B254" s="236"/>
      <c r="C254" s="237"/>
      <c r="D254" s="227" t="s">
        <v>141</v>
      </c>
      <c r="E254" s="238" t="s">
        <v>19</v>
      </c>
      <c r="F254" s="239" t="s">
        <v>1141</v>
      </c>
      <c r="G254" s="237"/>
      <c r="H254" s="240">
        <v>25.149999999999999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141</v>
      </c>
      <c r="AU254" s="246" t="s">
        <v>85</v>
      </c>
      <c r="AV254" s="14" t="s">
        <v>85</v>
      </c>
      <c r="AW254" s="14" t="s">
        <v>36</v>
      </c>
      <c r="AX254" s="14" t="s">
        <v>75</v>
      </c>
      <c r="AY254" s="246" t="s">
        <v>131</v>
      </c>
    </row>
    <row r="255" s="14" customFormat="1">
      <c r="A255" s="14"/>
      <c r="B255" s="236"/>
      <c r="C255" s="237"/>
      <c r="D255" s="227" t="s">
        <v>141</v>
      </c>
      <c r="E255" s="238" t="s">
        <v>19</v>
      </c>
      <c r="F255" s="239" t="s">
        <v>1142</v>
      </c>
      <c r="G255" s="237"/>
      <c r="H255" s="240">
        <v>51.299999999999997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141</v>
      </c>
      <c r="AU255" s="246" t="s">
        <v>85</v>
      </c>
      <c r="AV255" s="14" t="s">
        <v>85</v>
      </c>
      <c r="AW255" s="14" t="s">
        <v>36</v>
      </c>
      <c r="AX255" s="14" t="s">
        <v>75</v>
      </c>
      <c r="AY255" s="246" t="s">
        <v>131</v>
      </c>
    </row>
    <row r="256" s="14" customFormat="1">
      <c r="A256" s="14"/>
      <c r="B256" s="236"/>
      <c r="C256" s="237"/>
      <c r="D256" s="227" t="s">
        <v>141</v>
      </c>
      <c r="E256" s="238" t="s">
        <v>19</v>
      </c>
      <c r="F256" s="239" t="s">
        <v>1143</v>
      </c>
      <c r="G256" s="237"/>
      <c r="H256" s="240">
        <v>51.600000000000001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141</v>
      </c>
      <c r="AU256" s="246" t="s">
        <v>85</v>
      </c>
      <c r="AV256" s="14" t="s">
        <v>85</v>
      </c>
      <c r="AW256" s="14" t="s">
        <v>36</v>
      </c>
      <c r="AX256" s="14" t="s">
        <v>75</v>
      </c>
      <c r="AY256" s="246" t="s">
        <v>131</v>
      </c>
    </row>
    <row r="257" s="14" customFormat="1">
      <c r="A257" s="14"/>
      <c r="B257" s="236"/>
      <c r="C257" s="237"/>
      <c r="D257" s="227" t="s">
        <v>141</v>
      </c>
      <c r="E257" s="238" t="s">
        <v>19</v>
      </c>
      <c r="F257" s="239" t="s">
        <v>1144</v>
      </c>
      <c r="G257" s="237"/>
      <c r="H257" s="240">
        <v>18.48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141</v>
      </c>
      <c r="AU257" s="246" t="s">
        <v>85</v>
      </c>
      <c r="AV257" s="14" t="s">
        <v>85</v>
      </c>
      <c r="AW257" s="14" t="s">
        <v>36</v>
      </c>
      <c r="AX257" s="14" t="s">
        <v>75</v>
      </c>
      <c r="AY257" s="246" t="s">
        <v>131</v>
      </c>
    </row>
    <row r="258" s="13" customFormat="1">
      <c r="A258" s="13"/>
      <c r="B258" s="225"/>
      <c r="C258" s="226"/>
      <c r="D258" s="227" t="s">
        <v>141</v>
      </c>
      <c r="E258" s="228" t="s">
        <v>19</v>
      </c>
      <c r="F258" s="229" t="s">
        <v>1145</v>
      </c>
      <c r="G258" s="226"/>
      <c r="H258" s="228" t="s">
        <v>19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141</v>
      </c>
      <c r="AU258" s="235" t="s">
        <v>85</v>
      </c>
      <c r="AV258" s="13" t="s">
        <v>83</v>
      </c>
      <c r="AW258" s="13" t="s">
        <v>36</v>
      </c>
      <c r="AX258" s="13" t="s">
        <v>75</v>
      </c>
      <c r="AY258" s="235" t="s">
        <v>131</v>
      </c>
    </row>
    <row r="259" s="14" customFormat="1">
      <c r="A259" s="14"/>
      <c r="B259" s="236"/>
      <c r="C259" s="237"/>
      <c r="D259" s="227" t="s">
        <v>141</v>
      </c>
      <c r="E259" s="238" t="s">
        <v>19</v>
      </c>
      <c r="F259" s="239" t="s">
        <v>1146</v>
      </c>
      <c r="G259" s="237"/>
      <c r="H259" s="240">
        <v>270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141</v>
      </c>
      <c r="AU259" s="246" t="s">
        <v>85</v>
      </c>
      <c r="AV259" s="14" t="s">
        <v>85</v>
      </c>
      <c r="AW259" s="14" t="s">
        <v>36</v>
      </c>
      <c r="AX259" s="14" t="s">
        <v>75</v>
      </c>
      <c r="AY259" s="246" t="s">
        <v>131</v>
      </c>
    </row>
    <row r="260" s="15" customFormat="1">
      <c r="A260" s="15"/>
      <c r="B260" s="247"/>
      <c r="C260" s="248"/>
      <c r="D260" s="227" t="s">
        <v>141</v>
      </c>
      <c r="E260" s="249" t="s">
        <v>19</v>
      </c>
      <c r="F260" s="250" t="s">
        <v>159</v>
      </c>
      <c r="G260" s="248"/>
      <c r="H260" s="251">
        <v>806.52999999999997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7" t="s">
        <v>141</v>
      </c>
      <c r="AU260" s="257" t="s">
        <v>85</v>
      </c>
      <c r="AV260" s="15" t="s">
        <v>137</v>
      </c>
      <c r="AW260" s="15" t="s">
        <v>36</v>
      </c>
      <c r="AX260" s="15" t="s">
        <v>83</v>
      </c>
      <c r="AY260" s="257" t="s">
        <v>131</v>
      </c>
    </row>
    <row r="261" s="2" customFormat="1" ht="44.25" customHeight="1">
      <c r="A261" s="39"/>
      <c r="B261" s="40"/>
      <c r="C261" s="206" t="s">
        <v>343</v>
      </c>
      <c r="D261" s="206" t="s">
        <v>133</v>
      </c>
      <c r="E261" s="207" t="s">
        <v>1157</v>
      </c>
      <c r="F261" s="208" t="s">
        <v>1158</v>
      </c>
      <c r="G261" s="209" t="s">
        <v>136</v>
      </c>
      <c r="H261" s="210">
        <v>1015</v>
      </c>
      <c r="I261" s="211"/>
      <c r="J261" s="212">
        <f>ROUND(I261*H261,2)</f>
        <v>0</v>
      </c>
      <c r="K261" s="213"/>
      <c r="L261" s="45"/>
      <c r="M261" s="214" t="s">
        <v>19</v>
      </c>
      <c r="N261" s="215" t="s">
        <v>46</v>
      </c>
      <c r="O261" s="85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8" t="s">
        <v>137</v>
      </c>
      <c r="AT261" s="218" t="s">
        <v>133</v>
      </c>
      <c r="AU261" s="218" t="s">
        <v>85</v>
      </c>
      <c r="AY261" s="18" t="s">
        <v>131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8" t="s">
        <v>83</v>
      </c>
      <c r="BK261" s="219">
        <f>ROUND(I261*H261,2)</f>
        <v>0</v>
      </c>
      <c r="BL261" s="18" t="s">
        <v>137</v>
      </c>
      <c r="BM261" s="218" t="s">
        <v>1159</v>
      </c>
    </row>
    <row r="262" s="2" customFormat="1">
      <c r="A262" s="39"/>
      <c r="B262" s="40"/>
      <c r="C262" s="41"/>
      <c r="D262" s="220" t="s">
        <v>139</v>
      </c>
      <c r="E262" s="41"/>
      <c r="F262" s="221" t="s">
        <v>1160</v>
      </c>
      <c r="G262" s="41"/>
      <c r="H262" s="41"/>
      <c r="I262" s="222"/>
      <c r="J262" s="41"/>
      <c r="K262" s="41"/>
      <c r="L262" s="45"/>
      <c r="M262" s="223"/>
      <c r="N262" s="224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139</v>
      </c>
      <c r="AU262" s="18" t="s">
        <v>85</v>
      </c>
    </row>
    <row r="263" s="14" customFormat="1">
      <c r="A263" s="14"/>
      <c r="B263" s="236"/>
      <c r="C263" s="237"/>
      <c r="D263" s="227" t="s">
        <v>141</v>
      </c>
      <c r="E263" s="238" t="s">
        <v>19</v>
      </c>
      <c r="F263" s="239" t="s">
        <v>1077</v>
      </c>
      <c r="G263" s="237"/>
      <c r="H263" s="240">
        <v>1015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141</v>
      </c>
      <c r="AU263" s="246" t="s">
        <v>85</v>
      </c>
      <c r="AV263" s="14" t="s">
        <v>85</v>
      </c>
      <c r="AW263" s="14" t="s">
        <v>36</v>
      </c>
      <c r="AX263" s="14" t="s">
        <v>83</v>
      </c>
      <c r="AY263" s="246" t="s">
        <v>131</v>
      </c>
    </row>
    <row r="264" s="2" customFormat="1" ht="37.8" customHeight="1">
      <c r="A264" s="39"/>
      <c r="B264" s="40"/>
      <c r="C264" s="206" t="s">
        <v>347</v>
      </c>
      <c r="D264" s="206" t="s">
        <v>133</v>
      </c>
      <c r="E264" s="207" t="s">
        <v>1161</v>
      </c>
      <c r="F264" s="208" t="s">
        <v>1162</v>
      </c>
      <c r="G264" s="209" t="s">
        <v>136</v>
      </c>
      <c r="H264" s="210">
        <v>462</v>
      </c>
      <c r="I264" s="211"/>
      <c r="J264" s="212">
        <f>ROUND(I264*H264,2)</f>
        <v>0</v>
      </c>
      <c r="K264" s="213"/>
      <c r="L264" s="45"/>
      <c r="M264" s="214" t="s">
        <v>19</v>
      </c>
      <c r="N264" s="215" t="s">
        <v>46</v>
      </c>
      <c r="O264" s="85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8" t="s">
        <v>137</v>
      </c>
      <c r="AT264" s="218" t="s">
        <v>133</v>
      </c>
      <c r="AU264" s="218" t="s">
        <v>85</v>
      </c>
      <c r="AY264" s="18" t="s">
        <v>131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8" t="s">
        <v>83</v>
      </c>
      <c r="BK264" s="219">
        <f>ROUND(I264*H264,2)</f>
        <v>0</v>
      </c>
      <c r="BL264" s="18" t="s">
        <v>137</v>
      </c>
      <c r="BM264" s="218" t="s">
        <v>1163</v>
      </c>
    </row>
    <row r="265" s="2" customFormat="1">
      <c r="A265" s="39"/>
      <c r="B265" s="40"/>
      <c r="C265" s="41"/>
      <c r="D265" s="220" t="s">
        <v>139</v>
      </c>
      <c r="E265" s="41"/>
      <c r="F265" s="221" t="s">
        <v>1164</v>
      </c>
      <c r="G265" s="41"/>
      <c r="H265" s="41"/>
      <c r="I265" s="222"/>
      <c r="J265" s="41"/>
      <c r="K265" s="41"/>
      <c r="L265" s="45"/>
      <c r="M265" s="223"/>
      <c r="N265" s="224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139</v>
      </c>
      <c r="AU265" s="18" t="s">
        <v>85</v>
      </c>
    </row>
    <row r="266" s="13" customFormat="1">
      <c r="A266" s="13"/>
      <c r="B266" s="225"/>
      <c r="C266" s="226"/>
      <c r="D266" s="227" t="s">
        <v>141</v>
      </c>
      <c r="E266" s="228" t="s">
        <v>19</v>
      </c>
      <c r="F266" s="229" t="s">
        <v>1165</v>
      </c>
      <c r="G266" s="226"/>
      <c r="H266" s="228" t="s">
        <v>19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141</v>
      </c>
      <c r="AU266" s="235" t="s">
        <v>85</v>
      </c>
      <c r="AV266" s="13" t="s">
        <v>83</v>
      </c>
      <c r="AW266" s="13" t="s">
        <v>36</v>
      </c>
      <c r="AX266" s="13" t="s">
        <v>75</v>
      </c>
      <c r="AY266" s="235" t="s">
        <v>131</v>
      </c>
    </row>
    <row r="267" s="14" customFormat="1">
      <c r="A267" s="14"/>
      <c r="B267" s="236"/>
      <c r="C267" s="237"/>
      <c r="D267" s="227" t="s">
        <v>141</v>
      </c>
      <c r="E267" s="238" t="s">
        <v>19</v>
      </c>
      <c r="F267" s="239" t="s">
        <v>1125</v>
      </c>
      <c r="G267" s="237"/>
      <c r="H267" s="240">
        <v>462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141</v>
      </c>
      <c r="AU267" s="246" t="s">
        <v>85</v>
      </c>
      <c r="AV267" s="14" t="s">
        <v>85</v>
      </c>
      <c r="AW267" s="14" t="s">
        <v>36</v>
      </c>
      <c r="AX267" s="14" t="s">
        <v>83</v>
      </c>
      <c r="AY267" s="246" t="s">
        <v>131</v>
      </c>
    </row>
    <row r="268" s="2" customFormat="1" ht="16.5" customHeight="1">
      <c r="A268" s="39"/>
      <c r="B268" s="40"/>
      <c r="C268" s="258" t="s">
        <v>352</v>
      </c>
      <c r="D268" s="258" t="s">
        <v>278</v>
      </c>
      <c r="E268" s="259" t="s">
        <v>1166</v>
      </c>
      <c r="F268" s="260" t="s">
        <v>1167</v>
      </c>
      <c r="G268" s="261" t="s">
        <v>207</v>
      </c>
      <c r="H268" s="262">
        <v>23.792999999999999</v>
      </c>
      <c r="I268" s="263"/>
      <c r="J268" s="264">
        <f>ROUND(I268*H268,2)</f>
        <v>0</v>
      </c>
      <c r="K268" s="265"/>
      <c r="L268" s="266"/>
      <c r="M268" s="267" t="s">
        <v>19</v>
      </c>
      <c r="N268" s="268" t="s">
        <v>46</v>
      </c>
      <c r="O268" s="85"/>
      <c r="P268" s="216">
        <f>O268*H268</f>
        <v>0</v>
      </c>
      <c r="Q268" s="216">
        <v>0.20999999999999999</v>
      </c>
      <c r="R268" s="216">
        <f>Q268*H268</f>
        <v>4.9965299999999999</v>
      </c>
      <c r="S268" s="216">
        <v>0</v>
      </c>
      <c r="T268" s="21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8" t="s">
        <v>188</v>
      </c>
      <c r="AT268" s="218" t="s">
        <v>278</v>
      </c>
      <c r="AU268" s="218" t="s">
        <v>85</v>
      </c>
      <c r="AY268" s="18" t="s">
        <v>131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8" t="s">
        <v>83</v>
      </c>
      <c r="BK268" s="219">
        <f>ROUND(I268*H268,2)</f>
        <v>0</v>
      </c>
      <c r="BL268" s="18" t="s">
        <v>137</v>
      </c>
      <c r="BM268" s="218" t="s">
        <v>1168</v>
      </c>
    </row>
    <row r="269" s="14" customFormat="1">
      <c r="A269" s="14"/>
      <c r="B269" s="236"/>
      <c r="C269" s="237"/>
      <c r="D269" s="227" t="s">
        <v>141</v>
      </c>
      <c r="E269" s="238" t="s">
        <v>19</v>
      </c>
      <c r="F269" s="239" t="s">
        <v>1169</v>
      </c>
      <c r="G269" s="237"/>
      <c r="H269" s="240">
        <v>23.792999999999999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141</v>
      </c>
      <c r="AU269" s="246" t="s">
        <v>85</v>
      </c>
      <c r="AV269" s="14" t="s">
        <v>85</v>
      </c>
      <c r="AW269" s="14" t="s">
        <v>36</v>
      </c>
      <c r="AX269" s="14" t="s">
        <v>83</v>
      </c>
      <c r="AY269" s="246" t="s">
        <v>131</v>
      </c>
    </row>
    <row r="270" s="2" customFormat="1" ht="37.8" customHeight="1">
      <c r="A270" s="39"/>
      <c r="B270" s="40"/>
      <c r="C270" s="206" t="s">
        <v>356</v>
      </c>
      <c r="D270" s="206" t="s">
        <v>133</v>
      </c>
      <c r="E270" s="207" t="s">
        <v>1170</v>
      </c>
      <c r="F270" s="208" t="s">
        <v>1171</v>
      </c>
      <c r="G270" s="209" t="s">
        <v>136</v>
      </c>
      <c r="H270" s="210">
        <v>806.52999999999997</v>
      </c>
      <c r="I270" s="211"/>
      <c r="J270" s="212">
        <f>ROUND(I270*H270,2)</f>
        <v>0</v>
      </c>
      <c r="K270" s="213"/>
      <c r="L270" s="45"/>
      <c r="M270" s="214" t="s">
        <v>19</v>
      </c>
      <c r="N270" s="215" t="s">
        <v>46</v>
      </c>
      <c r="O270" s="85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8" t="s">
        <v>137</v>
      </c>
      <c r="AT270" s="218" t="s">
        <v>133</v>
      </c>
      <c r="AU270" s="218" t="s">
        <v>85</v>
      </c>
      <c r="AY270" s="18" t="s">
        <v>131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8" t="s">
        <v>83</v>
      </c>
      <c r="BK270" s="219">
        <f>ROUND(I270*H270,2)</f>
        <v>0</v>
      </c>
      <c r="BL270" s="18" t="s">
        <v>137</v>
      </c>
      <c r="BM270" s="218" t="s">
        <v>1172</v>
      </c>
    </row>
    <row r="271" s="2" customFormat="1">
      <c r="A271" s="39"/>
      <c r="B271" s="40"/>
      <c r="C271" s="41"/>
      <c r="D271" s="220" t="s">
        <v>139</v>
      </c>
      <c r="E271" s="41"/>
      <c r="F271" s="221" t="s">
        <v>1173</v>
      </c>
      <c r="G271" s="41"/>
      <c r="H271" s="41"/>
      <c r="I271" s="222"/>
      <c r="J271" s="41"/>
      <c r="K271" s="41"/>
      <c r="L271" s="45"/>
      <c r="M271" s="223"/>
      <c r="N271" s="224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139</v>
      </c>
      <c r="AU271" s="18" t="s">
        <v>85</v>
      </c>
    </row>
    <row r="272" s="14" customFormat="1">
      <c r="A272" s="14"/>
      <c r="B272" s="236"/>
      <c r="C272" s="237"/>
      <c r="D272" s="227" t="s">
        <v>141</v>
      </c>
      <c r="E272" s="238" t="s">
        <v>19</v>
      </c>
      <c r="F272" s="239" t="s">
        <v>1139</v>
      </c>
      <c r="G272" s="237"/>
      <c r="H272" s="240">
        <v>390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141</v>
      </c>
      <c r="AU272" s="246" t="s">
        <v>85</v>
      </c>
      <c r="AV272" s="14" t="s">
        <v>85</v>
      </c>
      <c r="AW272" s="14" t="s">
        <v>36</v>
      </c>
      <c r="AX272" s="14" t="s">
        <v>75</v>
      </c>
      <c r="AY272" s="246" t="s">
        <v>131</v>
      </c>
    </row>
    <row r="273" s="13" customFormat="1">
      <c r="A273" s="13"/>
      <c r="B273" s="225"/>
      <c r="C273" s="226"/>
      <c r="D273" s="227" t="s">
        <v>141</v>
      </c>
      <c r="E273" s="228" t="s">
        <v>19</v>
      </c>
      <c r="F273" s="229" t="s">
        <v>1140</v>
      </c>
      <c r="G273" s="226"/>
      <c r="H273" s="228" t="s">
        <v>19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141</v>
      </c>
      <c r="AU273" s="235" t="s">
        <v>85</v>
      </c>
      <c r="AV273" s="13" t="s">
        <v>83</v>
      </c>
      <c r="AW273" s="13" t="s">
        <v>36</v>
      </c>
      <c r="AX273" s="13" t="s">
        <v>75</v>
      </c>
      <c r="AY273" s="235" t="s">
        <v>131</v>
      </c>
    </row>
    <row r="274" s="14" customFormat="1">
      <c r="A274" s="14"/>
      <c r="B274" s="236"/>
      <c r="C274" s="237"/>
      <c r="D274" s="227" t="s">
        <v>141</v>
      </c>
      <c r="E274" s="238" t="s">
        <v>19</v>
      </c>
      <c r="F274" s="239" t="s">
        <v>1141</v>
      </c>
      <c r="G274" s="237"/>
      <c r="H274" s="240">
        <v>25.149999999999999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141</v>
      </c>
      <c r="AU274" s="246" t="s">
        <v>85</v>
      </c>
      <c r="AV274" s="14" t="s">
        <v>85</v>
      </c>
      <c r="AW274" s="14" t="s">
        <v>36</v>
      </c>
      <c r="AX274" s="14" t="s">
        <v>75</v>
      </c>
      <c r="AY274" s="246" t="s">
        <v>131</v>
      </c>
    </row>
    <row r="275" s="14" customFormat="1">
      <c r="A275" s="14"/>
      <c r="B275" s="236"/>
      <c r="C275" s="237"/>
      <c r="D275" s="227" t="s">
        <v>141</v>
      </c>
      <c r="E275" s="238" t="s">
        <v>19</v>
      </c>
      <c r="F275" s="239" t="s">
        <v>1142</v>
      </c>
      <c r="G275" s="237"/>
      <c r="H275" s="240">
        <v>51.299999999999997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141</v>
      </c>
      <c r="AU275" s="246" t="s">
        <v>85</v>
      </c>
      <c r="AV275" s="14" t="s">
        <v>85</v>
      </c>
      <c r="AW275" s="14" t="s">
        <v>36</v>
      </c>
      <c r="AX275" s="14" t="s">
        <v>75</v>
      </c>
      <c r="AY275" s="246" t="s">
        <v>131</v>
      </c>
    </row>
    <row r="276" s="14" customFormat="1">
      <c r="A276" s="14"/>
      <c r="B276" s="236"/>
      <c r="C276" s="237"/>
      <c r="D276" s="227" t="s">
        <v>141</v>
      </c>
      <c r="E276" s="238" t="s">
        <v>19</v>
      </c>
      <c r="F276" s="239" t="s">
        <v>1143</v>
      </c>
      <c r="G276" s="237"/>
      <c r="H276" s="240">
        <v>51.600000000000001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141</v>
      </c>
      <c r="AU276" s="246" t="s">
        <v>85</v>
      </c>
      <c r="AV276" s="14" t="s">
        <v>85</v>
      </c>
      <c r="AW276" s="14" t="s">
        <v>36</v>
      </c>
      <c r="AX276" s="14" t="s">
        <v>75</v>
      </c>
      <c r="AY276" s="246" t="s">
        <v>131</v>
      </c>
    </row>
    <row r="277" s="14" customFormat="1">
      <c r="A277" s="14"/>
      <c r="B277" s="236"/>
      <c r="C277" s="237"/>
      <c r="D277" s="227" t="s">
        <v>141</v>
      </c>
      <c r="E277" s="238" t="s">
        <v>19</v>
      </c>
      <c r="F277" s="239" t="s">
        <v>1144</v>
      </c>
      <c r="G277" s="237"/>
      <c r="H277" s="240">
        <v>18.48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141</v>
      </c>
      <c r="AU277" s="246" t="s">
        <v>85</v>
      </c>
      <c r="AV277" s="14" t="s">
        <v>85</v>
      </c>
      <c r="AW277" s="14" t="s">
        <v>36</v>
      </c>
      <c r="AX277" s="14" t="s">
        <v>75</v>
      </c>
      <c r="AY277" s="246" t="s">
        <v>131</v>
      </c>
    </row>
    <row r="278" s="13" customFormat="1">
      <c r="A278" s="13"/>
      <c r="B278" s="225"/>
      <c r="C278" s="226"/>
      <c r="D278" s="227" t="s">
        <v>141</v>
      </c>
      <c r="E278" s="228" t="s">
        <v>19</v>
      </c>
      <c r="F278" s="229" t="s">
        <v>1145</v>
      </c>
      <c r="G278" s="226"/>
      <c r="H278" s="228" t="s">
        <v>19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141</v>
      </c>
      <c r="AU278" s="235" t="s">
        <v>85</v>
      </c>
      <c r="AV278" s="13" t="s">
        <v>83</v>
      </c>
      <c r="AW278" s="13" t="s">
        <v>36</v>
      </c>
      <c r="AX278" s="13" t="s">
        <v>75</v>
      </c>
      <c r="AY278" s="235" t="s">
        <v>131</v>
      </c>
    </row>
    <row r="279" s="14" customFormat="1">
      <c r="A279" s="14"/>
      <c r="B279" s="236"/>
      <c r="C279" s="237"/>
      <c r="D279" s="227" t="s">
        <v>141</v>
      </c>
      <c r="E279" s="238" t="s">
        <v>19</v>
      </c>
      <c r="F279" s="239" t="s">
        <v>1146</v>
      </c>
      <c r="G279" s="237"/>
      <c r="H279" s="240">
        <v>270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141</v>
      </c>
      <c r="AU279" s="246" t="s">
        <v>85</v>
      </c>
      <c r="AV279" s="14" t="s">
        <v>85</v>
      </c>
      <c r="AW279" s="14" t="s">
        <v>36</v>
      </c>
      <c r="AX279" s="14" t="s">
        <v>75</v>
      </c>
      <c r="AY279" s="246" t="s">
        <v>131</v>
      </c>
    </row>
    <row r="280" s="15" customFormat="1">
      <c r="A280" s="15"/>
      <c r="B280" s="247"/>
      <c r="C280" s="248"/>
      <c r="D280" s="227" t="s">
        <v>141</v>
      </c>
      <c r="E280" s="249" t="s">
        <v>19</v>
      </c>
      <c r="F280" s="250" t="s">
        <v>159</v>
      </c>
      <c r="G280" s="248"/>
      <c r="H280" s="251">
        <v>806.52999999999997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7" t="s">
        <v>141</v>
      </c>
      <c r="AU280" s="257" t="s">
        <v>85</v>
      </c>
      <c r="AV280" s="15" t="s">
        <v>137</v>
      </c>
      <c r="AW280" s="15" t="s">
        <v>36</v>
      </c>
      <c r="AX280" s="15" t="s">
        <v>83</v>
      </c>
      <c r="AY280" s="257" t="s">
        <v>131</v>
      </c>
    </row>
    <row r="281" s="2" customFormat="1" ht="16.5" customHeight="1">
      <c r="A281" s="39"/>
      <c r="B281" s="40"/>
      <c r="C281" s="258" t="s">
        <v>361</v>
      </c>
      <c r="D281" s="258" t="s">
        <v>278</v>
      </c>
      <c r="E281" s="259" t="s">
        <v>1166</v>
      </c>
      <c r="F281" s="260" t="s">
        <v>1167</v>
      </c>
      <c r="G281" s="261" t="s">
        <v>207</v>
      </c>
      <c r="H281" s="262">
        <v>6.0510000000000002</v>
      </c>
      <c r="I281" s="263"/>
      <c r="J281" s="264">
        <f>ROUND(I281*H281,2)</f>
        <v>0</v>
      </c>
      <c r="K281" s="265"/>
      <c r="L281" s="266"/>
      <c r="M281" s="267" t="s">
        <v>19</v>
      </c>
      <c r="N281" s="268" t="s">
        <v>46</v>
      </c>
      <c r="O281" s="85"/>
      <c r="P281" s="216">
        <f>O281*H281</f>
        <v>0</v>
      </c>
      <c r="Q281" s="216">
        <v>0.20999999999999999</v>
      </c>
      <c r="R281" s="216">
        <f>Q281*H281</f>
        <v>1.27071</v>
      </c>
      <c r="S281" s="216">
        <v>0</v>
      </c>
      <c r="T281" s="21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8" t="s">
        <v>188</v>
      </c>
      <c r="AT281" s="218" t="s">
        <v>278</v>
      </c>
      <c r="AU281" s="218" t="s">
        <v>85</v>
      </c>
      <c r="AY281" s="18" t="s">
        <v>131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8" t="s">
        <v>83</v>
      </c>
      <c r="BK281" s="219">
        <f>ROUND(I281*H281,2)</f>
        <v>0</v>
      </c>
      <c r="BL281" s="18" t="s">
        <v>137</v>
      </c>
      <c r="BM281" s="218" t="s">
        <v>1174</v>
      </c>
    </row>
    <row r="282" s="13" customFormat="1">
      <c r="A282" s="13"/>
      <c r="B282" s="225"/>
      <c r="C282" s="226"/>
      <c r="D282" s="227" t="s">
        <v>141</v>
      </c>
      <c r="E282" s="228" t="s">
        <v>19</v>
      </c>
      <c r="F282" s="229" t="s">
        <v>1175</v>
      </c>
      <c r="G282" s="226"/>
      <c r="H282" s="228" t="s">
        <v>19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141</v>
      </c>
      <c r="AU282" s="235" t="s">
        <v>85</v>
      </c>
      <c r="AV282" s="13" t="s">
        <v>83</v>
      </c>
      <c r="AW282" s="13" t="s">
        <v>36</v>
      </c>
      <c r="AX282" s="13" t="s">
        <v>75</v>
      </c>
      <c r="AY282" s="235" t="s">
        <v>131</v>
      </c>
    </row>
    <row r="283" s="14" customFormat="1">
      <c r="A283" s="14"/>
      <c r="B283" s="236"/>
      <c r="C283" s="237"/>
      <c r="D283" s="227" t="s">
        <v>141</v>
      </c>
      <c r="E283" s="238" t="s">
        <v>19</v>
      </c>
      <c r="F283" s="239" t="s">
        <v>1176</v>
      </c>
      <c r="G283" s="237"/>
      <c r="H283" s="240">
        <v>6.0510000000000002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141</v>
      </c>
      <c r="AU283" s="246" t="s">
        <v>85</v>
      </c>
      <c r="AV283" s="14" t="s">
        <v>85</v>
      </c>
      <c r="AW283" s="14" t="s">
        <v>36</v>
      </c>
      <c r="AX283" s="14" t="s">
        <v>83</v>
      </c>
      <c r="AY283" s="246" t="s">
        <v>131</v>
      </c>
    </row>
    <row r="284" s="2" customFormat="1" ht="33" customHeight="1">
      <c r="A284" s="39"/>
      <c r="B284" s="40"/>
      <c r="C284" s="206" t="s">
        <v>365</v>
      </c>
      <c r="D284" s="206" t="s">
        <v>133</v>
      </c>
      <c r="E284" s="207" t="s">
        <v>1177</v>
      </c>
      <c r="F284" s="208" t="s">
        <v>1178</v>
      </c>
      <c r="G284" s="209" t="s">
        <v>136</v>
      </c>
      <c r="H284" s="210">
        <v>873</v>
      </c>
      <c r="I284" s="211"/>
      <c r="J284" s="212">
        <f>ROUND(I284*H284,2)</f>
        <v>0</v>
      </c>
      <c r="K284" s="213"/>
      <c r="L284" s="45"/>
      <c r="M284" s="214" t="s">
        <v>19</v>
      </c>
      <c r="N284" s="215" t="s">
        <v>46</v>
      </c>
      <c r="O284" s="85"/>
      <c r="P284" s="216">
        <f>O284*H284</f>
        <v>0</v>
      </c>
      <c r="Q284" s="216">
        <v>0</v>
      </c>
      <c r="R284" s="216">
        <f>Q284*H284</f>
        <v>0</v>
      </c>
      <c r="S284" s="216">
        <v>0</v>
      </c>
      <c r="T284" s="21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8" t="s">
        <v>137</v>
      </c>
      <c r="AT284" s="218" t="s">
        <v>133</v>
      </c>
      <c r="AU284" s="218" t="s">
        <v>85</v>
      </c>
      <c r="AY284" s="18" t="s">
        <v>131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8" t="s">
        <v>83</v>
      </c>
      <c r="BK284" s="219">
        <f>ROUND(I284*H284,2)</f>
        <v>0</v>
      </c>
      <c r="BL284" s="18" t="s">
        <v>137</v>
      </c>
      <c r="BM284" s="218" t="s">
        <v>1179</v>
      </c>
    </row>
    <row r="285" s="2" customFormat="1">
      <c r="A285" s="39"/>
      <c r="B285" s="40"/>
      <c r="C285" s="41"/>
      <c r="D285" s="220" t="s">
        <v>139</v>
      </c>
      <c r="E285" s="41"/>
      <c r="F285" s="221" t="s">
        <v>1180</v>
      </c>
      <c r="G285" s="41"/>
      <c r="H285" s="41"/>
      <c r="I285" s="222"/>
      <c r="J285" s="41"/>
      <c r="K285" s="41"/>
      <c r="L285" s="45"/>
      <c r="M285" s="223"/>
      <c r="N285" s="224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139</v>
      </c>
      <c r="AU285" s="18" t="s">
        <v>85</v>
      </c>
    </row>
    <row r="286" s="14" customFormat="1">
      <c r="A286" s="14"/>
      <c r="B286" s="236"/>
      <c r="C286" s="237"/>
      <c r="D286" s="227" t="s">
        <v>141</v>
      </c>
      <c r="E286" s="238" t="s">
        <v>19</v>
      </c>
      <c r="F286" s="239" t="s">
        <v>1181</v>
      </c>
      <c r="G286" s="237"/>
      <c r="H286" s="240">
        <v>873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141</v>
      </c>
      <c r="AU286" s="246" t="s">
        <v>85</v>
      </c>
      <c r="AV286" s="14" t="s">
        <v>85</v>
      </c>
      <c r="AW286" s="14" t="s">
        <v>36</v>
      </c>
      <c r="AX286" s="14" t="s">
        <v>83</v>
      </c>
      <c r="AY286" s="246" t="s">
        <v>131</v>
      </c>
    </row>
    <row r="287" s="2" customFormat="1" ht="16.5" customHeight="1">
      <c r="A287" s="39"/>
      <c r="B287" s="40"/>
      <c r="C287" s="258" t="s">
        <v>370</v>
      </c>
      <c r="D287" s="258" t="s">
        <v>278</v>
      </c>
      <c r="E287" s="259" t="s">
        <v>1166</v>
      </c>
      <c r="F287" s="260" t="s">
        <v>1167</v>
      </c>
      <c r="G287" s="261" t="s">
        <v>207</v>
      </c>
      <c r="H287" s="262">
        <v>6.548</v>
      </c>
      <c r="I287" s="263"/>
      <c r="J287" s="264">
        <f>ROUND(I287*H287,2)</f>
        <v>0</v>
      </c>
      <c r="K287" s="265"/>
      <c r="L287" s="266"/>
      <c r="M287" s="267" t="s">
        <v>19</v>
      </c>
      <c r="N287" s="268" t="s">
        <v>46</v>
      </c>
      <c r="O287" s="85"/>
      <c r="P287" s="216">
        <f>O287*H287</f>
        <v>0</v>
      </c>
      <c r="Q287" s="216">
        <v>0.20999999999999999</v>
      </c>
      <c r="R287" s="216">
        <f>Q287*H287</f>
        <v>1.3750799999999999</v>
      </c>
      <c r="S287" s="216">
        <v>0</v>
      </c>
      <c r="T287" s="21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8" t="s">
        <v>188</v>
      </c>
      <c r="AT287" s="218" t="s">
        <v>278</v>
      </c>
      <c r="AU287" s="218" t="s">
        <v>85</v>
      </c>
      <c r="AY287" s="18" t="s">
        <v>131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8" t="s">
        <v>83</v>
      </c>
      <c r="BK287" s="219">
        <f>ROUND(I287*H287,2)</f>
        <v>0</v>
      </c>
      <c r="BL287" s="18" t="s">
        <v>137</v>
      </c>
      <c r="BM287" s="218" t="s">
        <v>1182</v>
      </c>
    </row>
    <row r="288" s="13" customFormat="1">
      <c r="A288" s="13"/>
      <c r="B288" s="225"/>
      <c r="C288" s="226"/>
      <c r="D288" s="227" t="s">
        <v>141</v>
      </c>
      <c r="E288" s="228" t="s">
        <v>19</v>
      </c>
      <c r="F288" s="229" t="s">
        <v>1175</v>
      </c>
      <c r="G288" s="226"/>
      <c r="H288" s="228" t="s">
        <v>19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141</v>
      </c>
      <c r="AU288" s="235" t="s">
        <v>85</v>
      </c>
      <c r="AV288" s="13" t="s">
        <v>83</v>
      </c>
      <c r="AW288" s="13" t="s">
        <v>36</v>
      </c>
      <c r="AX288" s="13" t="s">
        <v>75</v>
      </c>
      <c r="AY288" s="235" t="s">
        <v>131</v>
      </c>
    </row>
    <row r="289" s="14" customFormat="1">
      <c r="A289" s="14"/>
      <c r="B289" s="236"/>
      <c r="C289" s="237"/>
      <c r="D289" s="227" t="s">
        <v>141</v>
      </c>
      <c r="E289" s="238" t="s">
        <v>19</v>
      </c>
      <c r="F289" s="239" t="s">
        <v>1183</v>
      </c>
      <c r="G289" s="237"/>
      <c r="H289" s="240">
        <v>6.548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141</v>
      </c>
      <c r="AU289" s="246" t="s">
        <v>85</v>
      </c>
      <c r="AV289" s="14" t="s">
        <v>85</v>
      </c>
      <c r="AW289" s="14" t="s">
        <v>36</v>
      </c>
      <c r="AX289" s="14" t="s">
        <v>83</v>
      </c>
      <c r="AY289" s="246" t="s">
        <v>131</v>
      </c>
    </row>
    <row r="290" s="2" customFormat="1" ht="44.25" customHeight="1">
      <c r="A290" s="39"/>
      <c r="B290" s="40"/>
      <c r="C290" s="206" t="s">
        <v>374</v>
      </c>
      <c r="D290" s="206" t="s">
        <v>133</v>
      </c>
      <c r="E290" s="207" t="s">
        <v>1184</v>
      </c>
      <c r="F290" s="208" t="s">
        <v>1185</v>
      </c>
      <c r="G290" s="209" t="s">
        <v>136</v>
      </c>
      <c r="H290" s="210">
        <v>1015</v>
      </c>
      <c r="I290" s="211"/>
      <c r="J290" s="212">
        <f>ROUND(I290*H290,2)</f>
        <v>0</v>
      </c>
      <c r="K290" s="213"/>
      <c r="L290" s="45"/>
      <c r="M290" s="214" t="s">
        <v>19</v>
      </c>
      <c r="N290" s="215" t="s">
        <v>46</v>
      </c>
      <c r="O290" s="85"/>
      <c r="P290" s="216">
        <f>O290*H290</f>
        <v>0</v>
      </c>
      <c r="Q290" s="216">
        <v>0</v>
      </c>
      <c r="R290" s="216">
        <f>Q290*H290</f>
        <v>0</v>
      </c>
      <c r="S290" s="216">
        <v>0</v>
      </c>
      <c r="T290" s="21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8" t="s">
        <v>137</v>
      </c>
      <c r="AT290" s="218" t="s">
        <v>133</v>
      </c>
      <c r="AU290" s="218" t="s">
        <v>85</v>
      </c>
      <c r="AY290" s="18" t="s">
        <v>131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8" t="s">
        <v>83</v>
      </c>
      <c r="BK290" s="219">
        <f>ROUND(I290*H290,2)</f>
        <v>0</v>
      </c>
      <c r="BL290" s="18" t="s">
        <v>137</v>
      </c>
      <c r="BM290" s="218" t="s">
        <v>1186</v>
      </c>
    </row>
    <row r="291" s="2" customFormat="1">
      <c r="A291" s="39"/>
      <c r="B291" s="40"/>
      <c r="C291" s="41"/>
      <c r="D291" s="220" t="s">
        <v>139</v>
      </c>
      <c r="E291" s="41"/>
      <c r="F291" s="221" t="s">
        <v>1187</v>
      </c>
      <c r="G291" s="41"/>
      <c r="H291" s="41"/>
      <c r="I291" s="222"/>
      <c r="J291" s="41"/>
      <c r="K291" s="41"/>
      <c r="L291" s="45"/>
      <c r="M291" s="223"/>
      <c r="N291" s="224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139</v>
      </c>
      <c r="AU291" s="18" t="s">
        <v>85</v>
      </c>
    </row>
    <row r="292" s="13" customFormat="1">
      <c r="A292" s="13"/>
      <c r="B292" s="225"/>
      <c r="C292" s="226"/>
      <c r="D292" s="227" t="s">
        <v>141</v>
      </c>
      <c r="E292" s="228" t="s">
        <v>19</v>
      </c>
      <c r="F292" s="229" t="s">
        <v>1188</v>
      </c>
      <c r="G292" s="226"/>
      <c r="H292" s="228" t="s">
        <v>19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141</v>
      </c>
      <c r="AU292" s="235" t="s">
        <v>85</v>
      </c>
      <c r="AV292" s="13" t="s">
        <v>83</v>
      </c>
      <c r="AW292" s="13" t="s">
        <v>36</v>
      </c>
      <c r="AX292" s="13" t="s">
        <v>75</v>
      </c>
      <c r="AY292" s="235" t="s">
        <v>131</v>
      </c>
    </row>
    <row r="293" s="14" customFormat="1">
      <c r="A293" s="14"/>
      <c r="B293" s="236"/>
      <c r="C293" s="237"/>
      <c r="D293" s="227" t="s">
        <v>141</v>
      </c>
      <c r="E293" s="238" t="s">
        <v>19</v>
      </c>
      <c r="F293" s="239" t="s">
        <v>1077</v>
      </c>
      <c r="G293" s="237"/>
      <c r="H293" s="240">
        <v>1015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141</v>
      </c>
      <c r="AU293" s="246" t="s">
        <v>85</v>
      </c>
      <c r="AV293" s="14" t="s">
        <v>85</v>
      </c>
      <c r="AW293" s="14" t="s">
        <v>36</v>
      </c>
      <c r="AX293" s="14" t="s">
        <v>83</v>
      </c>
      <c r="AY293" s="246" t="s">
        <v>131</v>
      </c>
    </row>
    <row r="294" s="2" customFormat="1" ht="37.8" customHeight="1">
      <c r="A294" s="39"/>
      <c r="B294" s="40"/>
      <c r="C294" s="206" t="s">
        <v>379</v>
      </c>
      <c r="D294" s="206" t="s">
        <v>133</v>
      </c>
      <c r="E294" s="207" t="s">
        <v>1189</v>
      </c>
      <c r="F294" s="208" t="s">
        <v>1190</v>
      </c>
      <c r="G294" s="209" t="s">
        <v>136</v>
      </c>
      <c r="H294" s="210">
        <v>793.005</v>
      </c>
      <c r="I294" s="211"/>
      <c r="J294" s="212">
        <f>ROUND(I294*H294,2)</f>
        <v>0</v>
      </c>
      <c r="K294" s="213"/>
      <c r="L294" s="45"/>
      <c r="M294" s="214" t="s">
        <v>19</v>
      </c>
      <c r="N294" s="215" t="s">
        <v>46</v>
      </c>
      <c r="O294" s="85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8" t="s">
        <v>137</v>
      </c>
      <c r="AT294" s="218" t="s">
        <v>133</v>
      </c>
      <c r="AU294" s="218" t="s">
        <v>85</v>
      </c>
      <c r="AY294" s="18" t="s">
        <v>131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8" t="s">
        <v>83</v>
      </c>
      <c r="BK294" s="219">
        <f>ROUND(I294*H294,2)</f>
        <v>0</v>
      </c>
      <c r="BL294" s="18" t="s">
        <v>137</v>
      </c>
      <c r="BM294" s="218" t="s">
        <v>1191</v>
      </c>
    </row>
    <row r="295" s="2" customFormat="1">
      <c r="A295" s="39"/>
      <c r="B295" s="40"/>
      <c r="C295" s="41"/>
      <c r="D295" s="220" t="s">
        <v>139</v>
      </c>
      <c r="E295" s="41"/>
      <c r="F295" s="221" t="s">
        <v>1192</v>
      </c>
      <c r="G295" s="41"/>
      <c r="H295" s="41"/>
      <c r="I295" s="222"/>
      <c r="J295" s="41"/>
      <c r="K295" s="41"/>
      <c r="L295" s="45"/>
      <c r="M295" s="223"/>
      <c r="N295" s="224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139</v>
      </c>
      <c r="AU295" s="18" t="s">
        <v>85</v>
      </c>
    </row>
    <row r="296" s="13" customFormat="1">
      <c r="A296" s="13"/>
      <c r="B296" s="225"/>
      <c r="C296" s="226"/>
      <c r="D296" s="227" t="s">
        <v>141</v>
      </c>
      <c r="E296" s="228" t="s">
        <v>19</v>
      </c>
      <c r="F296" s="229" t="s">
        <v>1137</v>
      </c>
      <c r="G296" s="226"/>
      <c r="H296" s="228" t="s">
        <v>19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141</v>
      </c>
      <c r="AU296" s="235" t="s">
        <v>85</v>
      </c>
      <c r="AV296" s="13" t="s">
        <v>83</v>
      </c>
      <c r="AW296" s="13" t="s">
        <v>36</v>
      </c>
      <c r="AX296" s="13" t="s">
        <v>75</v>
      </c>
      <c r="AY296" s="235" t="s">
        <v>131</v>
      </c>
    </row>
    <row r="297" s="13" customFormat="1">
      <c r="A297" s="13"/>
      <c r="B297" s="225"/>
      <c r="C297" s="226"/>
      <c r="D297" s="227" t="s">
        <v>141</v>
      </c>
      <c r="E297" s="228" t="s">
        <v>19</v>
      </c>
      <c r="F297" s="229" t="s">
        <v>1138</v>
      </c>
      <c r="G297" s="226"/>
      <c r="H297" s="228" t="s">
        <v>19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141</v>
      </c>
      <c r="AU297" s="235" t="s">
        <v>85</v>
      </c>
      <c r="AV297" s="13" t="s">
        <v>83</v>
      </c>
      <c r="AW297" s="13" t="s">
        <v>36</v>
      </c>
      <c r="AX297" s="13" t="s">
        <v>75</v>
      </c>
      <c r="AY297" s="235" t="s">
        <v>131</v>
      </c>
    </row>
    <row r="298" s="14" customFormat="1">
      <c r="A298" s="14"/>
      <c r="B298" s="236"/>
      <c r="C298" s="237"/>
      <c r="D298" s="227" t="s">
        <v>141</v>
      </c>
      <c r="E298" s="238" t="s">
        <v>19</v>
      </c>
      <c r="F298" s="239" t="s">
        <v>1139</v>
      </c>
      <c r="G298" s="237"/>
      <c r="H298" s="240">
        <v>390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141</v>
      </c>
      <c r="AU298" s="246" t="s">
        <v>85</v>
      </c>
      <c r="AV298" s="14" t="s">
        <v>85</v>
      </c>
      <c r="AW298" s="14" t="s">
        <v>36</v>
      </c>
      <c r="AX298" s="14" t="s">
        <v>75</v>
      </c>
      <c r="AY298" s="246" t="s">
        <v>131</v>
      </c>
    </row>
    <row r="299" s="13" customFormat="1">
      <c r="A299" s="13"/>
      <c r="B299" s="225"/>
      <c r="C299" s="226"/>
      <c r="D299" s="227" t="s">
        <v>141</v>
      </c>
      <c r="E299" s="228" t="s">
        <v>19</v>
      </c>
      <c r="F299" s="229" t="s">
        <v>1140</v>
      </c>
      <c r="G299" s="226"/>
      <c r="H299" s="228" t="s">
        <v>19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141</v>
      </c>
      <c r="AU299" s="235" t="s">
        <v>85</v>
      </c>
      <c r="AV299" s="13" t="s">
        <v>83</v>
      </c>
      <c r="AW299" s="13" t="s">
        <v>36</v>
      </c>
      <c r="AX299" s="13" t="s">
        <v>75</v>
      </c>
      <c r="AY299" s="235" t="s">
        <v>131</v>
      </c>
    </row>
    <row r="300" s="14" customFormat="1">
      <c r="A300" s="14"/>
      <c r="B300" s="236"/>
      <c r="C300" s="237"/>
      <c r="D300" s="227" t="s">
        <v>141</v>
      </c>
      <c r="E300" s="238" t="s">
        <v>19</v>
      </c>
      <c r="F300" s="239" t="s">
        <v>1193</v>
      </c>
      <c r="G300" s="237"/>
      <c r="H300" s="240">
        <v>37.725000000000001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141</v>
      </c>
      <c r="AU300" s="246" t="s">
        <v>85</v>
      </c>
      <c r="AV300" s="14" t="s">
        <v>85</v>
      </c>
      <c r="AW300" s="14" t="s">
        <v>36</v>
      </c>
      <c r="AX300" s="14" t="s">
        <v>75</v>
      </c>
      <c r="AY300" s="246" t="s">
        <v>131</v>
      </c>
    </row>
    <row r="301" s="14" customFormat="1">
      <c r="A301" s="14"/>
      <c r="B301" s="236"/>
      <c r="C301" s="237"/>
      <c r="D301" s="227" t="s">
        <v>141</v>
      </c>
      <c r="E301" s="238" t="s">
        <v>19</v>
      </c>
      <c r="F301" s="239" t="s">
        <v>1194</v>
      </c>
      <c r="G301" s="237"/>
      <c r="H301" s="240">
        <v>68.400000000000006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141</v>
      </c>
      <c r="AU301" s="246" t="s">
        <v>85</v>
      </c>
      <c r="AV301" s="14" t="s">
        <v>85</v>
      </c>
      <c r="AW301" s="14" t="s">
        <v>36</v>
      </c>
      <c r="AX301" s="14" t="s">
        <v>75</v>
      </c>
      <c r="AY301" s="246" t="s">
        <v>131</v>
      </c>
    </row>
    <row r="302" s="14" customFormat="1">
      <c r="A302" s="14"/>
      <c r="B302" s="236"/>
      <c r="C302" s="237"/>
      <c r="D302" s="227" t="s">
        <v>141</v>
      </c>
      <c r="E302" s="238" t="s">
        <v>19</v>
      </c>
      <c r="F302" s="239" t="s">
        <v>1195</v>
      </c>
      <c r="G302" s="237"/>
      <c r="H302" s="240">
        <v>77.400000000000006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141</v>
      </c>
      <c r="AU302" s="246" t="s">
        <v>85</v>
      </c>
      <c r="AV302" s="14" t="s">
        <v>85</v>
      </c>
      <c r="AW302" s="14" t="s">
        <v>36</v>
      </c>
      <c r="AX302" s="14" t="s">
        <v>75</v>
      </c>
      <c r="AY302" s="246" t="s">
        <v>131</v>
      </c>
    </row>
    <row r="303" s="14" customFormat="1">
      <c r="A303" s="14"/>
      <c r="B303" s="236"/>
      <c r="C303" s="237"/>
      <c r="D303" s="227" t="s">
        <v>141</v>
      </c>
      <c r="E303" s="238" t="s">
        <v>19</v>
      </c>
      <c r="F303" s="239" t="s">
        <v>1144</v>
      </c>
      <c r="G303" s="237"/>
      <c r="H303" s="240">
        <v>18.48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141</v>
      </c>
      <c r="AU303" s="246" t="s">
        <v>85</v>
      </c>
      <c r="AV303" s="14" t="s">
        <v>85</v>
      </c>
      <c r="AW303" s="14" t="s">
        <v>36</v>
      </c>
      <c r="AX303" s="14" t="s">
        <v>75</v>
      </c>
      <c r="AY303" s="246" t="s">
        <v>131</v>
      </c>
    </row>
    <row r="304" s="13" customFormat="1">
      <c r="A304" s="13"/>
      <c r="B304" s="225"/>
      <c r="C304" s="226"/>
      <c r="D304" s="227" t="s">
        <v>141</v>
      </c>
      <c r="E304" s="228" t="s">
        <v>19</v>
      </c>
      <c r="F304" s="229" t="s">
        <v>1196</v>
      </c>
      <c r="G304" s="226"/>
      <c r="H304" s="228" t="s">
        <v>19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141</v>
      </c>
      <c r="AU304" s="235" t="s">
        <v>85</v>
      </c>
      <c r="AV304" s="13" t="s">
        <v>83</v>
      </c>
      <c r="AW304" s="13" t="s">
        <v>36</v>
      </c>
      <c r="AX304" s="13" t="s">
        <v>75</v>
      </c>
      <c r="AY304" s="235" t="s">
        <v>131</v>
      </c>
    </row>
    <row r="305" s="14" customFormat="1">
      <c r="A305" s="14"/>
      <c r="B305" s="236"/>
      <c r="C305" s="237"/>
      <c r="D305" s="227" t="s">
        <v>141</v>
      </c>
      <c r="E305" s="238" t="s">
        <v>19</v>
      </c>
      <c r="F305" s="239" t="s">
        <v>1197</v>
      </c>
      <c r="G305" s="237"/>
      <c r="H305" s="240">
        <v>201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141</v>
      </c>
      <c r="AU305" s="246" t="s">
        <v>85</v>
      </c>
      <c r="AV305" s="14" t="s">
        <v>85</v>
      </c>
      <c r="AW305" s="14" t="s">
        <v>36</v>
      </c>
      <c r="AX305" s="14" t="s">
        <v>75</v>
      </c>
      <c r="AY305" s="246" t="s">
        <v>131</v>
      </c>
    </row>
    <row r="306" s="15" customFormat="1">
      <c r="A306" s="15"/>
      <c r="B306" s="247"/>
      <c r="C306" s="248"/>
      <c r="D306" s="227" t="s">
        <v>141</v>
      </c>
      <c r="E306" s="249" t="s">
        <v>19</v>
      </c>
      <c r="F306" s="250" t="s">
        <v>159</v>
      </c>
      <c r="G306" s="248"/>
      <c r="H306" s="251">
        <v>793.005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7" t="s">
        <v>141</v>
      </c>
      <c r="AU306" s="257" t="s">
        <v>85</v>
      </c>
      <c r="AV306" s="15" t="s">
        <v>137</v>
      </c>
      <c r="AW306" s="15" t="s">
        <v>36</v>
      </c>
      <c r="AX306" s="15" t="s">
        <v>83</v>
      </c>
      <c r="AY306" s="257" t="s">
        <v>131</v>
      </c>
    </row>
    <row r="307" s="2" customFormat="1" ht="37.8" customHeight="1">
      <c r="A307" s="39"/>
      <c r="B307" s="40"/>
      <c r="C307" s="206" t="s">
        <v>384</v>
      </c>
      <c r="D307" s="206" t="s">
        <v>133</v>
      </c>
      <c r="E307" s="207" t="s">
        <v>1198</v>
      </c>
      <c r="F307" s="208" t="s">
        <v>1199</v>
      </c>
      <c r="G307" s="209" t="s">
        <v>136</v>
      </c>
      <c r="H307" s="210">
        <v>873</v>
      </c>
      <c r="I307" s="211"/>
      <c r="J307" s="212">
        <f>ROUND(I307*H307,2)</f>
        <v>0</v>
      </c>
      <c r="K307" s="213"/>
      <c r="L307" s="45"/>
      <c r="M307" s="214" t="s">
        <v>19</v>
      </c>
      <c r="N307" s="215" t="s">
        <v>46</v>
      </c>
      <c r="O307" s="85"/>
      <c r="P307" s="216">
        <f>O307*H307</f>
        <v>0</v>
      </c>
      <c r="Q307" s="216">
        <v>0</v>
      </c>
      <c r="R307" s="216">
        <f>Q307*H307</f>
        <v>0</v>
      </c>
      <c r="S307" s="216">
        <v>0</v>
      </c>
      <c r="T307" s="21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8" t="s">
        <v>137</v>
      </c>
      <c r="AT307" s="218" t="s">
        <v>133</v>
      </c>
      <c r="AU307" s="218" t="s">
        <v>85</v>
      </c>
      <c r="AY307" s="18" t="s">
        <v>131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8" t="s">
        <v>83</v>
      </c>
      <c r="BK307" s="219">
        <f>ROUND(I307*H307,2)</f>
        <v>0</v>
      </c>
      <c r="BL307" s="18" t="s">
        <v>137</v>
      </c>
      <c r="BM307" s="218" t="s">
        <v>1200</v>
      </c>
    </row>
    <row r="308" s="2" customFormat="1">
      <c r="A308" s="39"/>
      <c r="B308" s="40"/>
      <c r="C308" s="41"/>
      <c r="D308" s="220" t="s">
        <v>139</v>
      </c>
      <c r="E308" s="41"/>
      <c r="F308" s="221" t="s">
        <v>1201</v>
      </c>
      <c r="G308" s="41"/>
      <c r="H308" s="41"/>
      <c r="I308" s="222"/>
      <c r="J308" s="41"/>
      <c r="K308" s="41"/>
      <c r="L308" s="45"/>
      <c r="M308" s="223"/>
      <c r="N308" s="224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139</v>
      </c>
      <c r="AU308" s="18" t="s">
        <v>85</v>
      </c>
    </row>
    <row r="309" s="13" customFormat="1">
      <c r="A309" s="13"/>
      <c r="B309" s="225"/>
      <c r="C309" s="226"/>
      <c r="D309" s="227" t="s">
        <v>141</v>
      </c>
      <c r="E309" s="228" t="s">
        <v>19</v>
      </c>
      <c r="F309" s="229" t="s">
        <v>1202</v>
      </c>
      <c r="G309" s="226"/>
      <c r="H309" s="228" t="s">
        <v>19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141</v>
      </c>
      <c r="AU309" s="235" t="s">
        <v>85</v>
      </c>
      <c r="AV309" s="13" t="s">
        <v>83</v>
      </c>
      <c r="AW309" s="13" t="s">
        <v>36</v>
      </c>
      <c r="AX309" s="13" t="s">
        <v>75</v>
      </c>
      <c r="AY309" s="235" t="s">
        <v>131</v>
      </c>
    </row>
    <row r="310" s="14" customFormat="1">
      <c r="A310" s="14"/>
      <c r="B310" s="236"/>
      <c r="C310" s="237"/>
      <c r="D310" s="227" t="s">
        <v>141</v>
      </c>
      <c r="E310" s="238" t="s">
        <v>19</v>
      </c>
      <c r="F310" s="239" t="s">
        <v>1115</v>
      </c>
      <c r="G310" s="237"/>
      <c r="H310" s="240">
        <v>873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141</v>
      </c>
      <c r="AU310" s="246" t="s">
        <v>85</v>
      </c>
      <c r="AV310" s="14" t="s">
        <v>85</v>
      </c>
      <c r="AW310" s="14" t="s">
        <v>36</v>
      </c>
      <c r="AX310" s="14" t="s">
        <v>83</v>
      </c>
      <c r="AY310" s="246" t="s">
        <v>131</v>
      </c>
    </row>
    <row r="311" s="2" customFormat="1" ht="44.25" customHeight="1">
      <c r="A311" s="39"/>
      <c r="B311" s="40"/>
      <c r="C311" s="206" t="s">
        <v>388</v>
      </c>
      <c r="D311" s="206" t="s">
        <v>133</v>
      </c>
      <c r="E311" s="207" t="s">
        <v>1203</v>
      </c>
      <c r="F311" s="208" t="s">
        <v>1204</v>
      </c>
      <c r="G311" s="209" t="s">
        <v>291</v>
      </c>
      <c r="H311" s="210">
        <v>4</v>
      </c>
      <c r="I311" s="211"/>
      <c r="J311" s="212">
        <f>ROUND(I311*H311,2)</f>
        <v>0</v>
      </c>
      <c r="K311" s="213"/>
      <c r="L311" s="45"/>
      <c r="M311" s="214" t="s">
        <v>19</v>
      </c>
      <c r="N311" s="215" t="s">
        <v>46</v>
      </c>
      <c r="O311" s="85"/>
      <c r="P311" s="216">
        <f>O311*H311</f>
        <v>0</v>
      </c>
      <c r="Q311" s="216">
        <v>0</v>
      </c>
      <c r="R311" s="216">
        <f>Q311*H311</f>
        <v>0</v>
      </c>
      <c r="S311" s="216">
        <v>0</v>
      </c>
      <c r="T311" s="21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8" t="s">
        <v>137</v>
      </c>
      <c r="AT311" s="218" t="s">
        <v>133</v>
      </c>
      <c r="AU311" s="218" t="s">
        <v>85</v>
      </c>
      <c r="AY311" s="18" t="s">
        <v>131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8" t="s">
        <v>83</v>
      </c>
      <c r="BK311" s="219">
        <f>ROUND(I311*H311,2)</f>
        <v>0</v>
      </c>
      <c r="BL311" s="18" t="s">
        <v>137</v>
      </c>
      <c r="BM311" s="218" t="s">
        <v>1205</v>
      </c>
    </row>
    <row r="312" s="2" customFormat="1">
      <c r="A312" s="39"/>
      <c r="B312" s="40"/>
      <c r="C312" s="41"/>
      <c r="D312" s="220" t="s">
        <v>139</v>
      </c>
      <c r="E312" s="41"/>
      <c r="F312" s="221" t="s">
        <v>1206</v>
      </c>
      <c r="G312" s="41"/>
      <c r="H312" s="41"/>
      <c r="I312" s="222"/>
      <c r="J312" s="41"/>
      <c r="K312" s="41"/>
      <c r="L312" s="45"/>
      <c r="M312" s="223"/>
      <c r="N312" s="224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139</v>
      </c>
      <c r="AU312" s="18" t="s">
        <v>85</v>
      </c>
    </row>
    <row r="313" s="2" customFormat="1" ht="16.5" customHeight="1">
      <c r="A313" s="39"/>
      <c r="B313" s="40"/>
      <c r="C313" s="258" t="s">
        <v>393</v>
      </c>
      <c r="D313" s="258" t="s">
        <v>278</v>
      </c>
      <c r="E313" s="259" t="s">
        <v>1207</v>
      </c>
      <c r="F313" s="260" t="s">
        <v>1208</v>
      </c>
      <c r="G313" s="261" t="s">
        <v>207</v>
      </c>
      <c r="H313" s="262">
        <v>1.6000000000000001</v>
      </c>
      <c r="I313" s="263"/>
      <c r="J313" s="264">
        <f>ROUND(I313*H313,2)</f>
        <v>0</v>
      </c>
      <c r="K313" s="265"/>
      <c r="L313" s="266"/>
      <c r="M313" s="267" t="s">
        <v>19</v>
      </c>
      <c r="N313" s="268" t="s">
        <v>46</v>
      </c>
      <c r="O313" s="85"/>
      <c r="P313" s="216">
        <f>O313*H313</f>
        <v>0</v>
      </c>
      <c r="Q313" s="216">
        <v>0.22</v>
      </c>
      <c r="R313" s="216">
        <f>Q313*H313</f>
        <v>0.35200000000000004</v>
      </c>
      <c r="S313" s="216">
        <v>0</v>
      </c>
      <c r="T313" s="21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8" t="s">
        <v>188</v>
      </c>
      <c r="AT313" s="218" t="s">
        <v>278</v>
      </c>
      <c r="AU313" s="218" t="s">
        <v>85</v>
      </c>
      <c r="AY313" s="18" t="s">
        <v>131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8" t="s">
        <v>83</v>
      </c>
      <c r="BK313" s="219">
        <f>ROUND(I313*H313,2)</f>
        <v>0</v>
      </c>
      <c r="BL313" s="18" t="s">
        <v>137</v>
      </c>
      <c r="BM313" s="218" t="s">
        <v>1209</v>
      </c>
    </row>
    <row r="314" s="14" customFormat="1">
      <c r="A314" s="14"/>
      <c r="B314" s="236"/>
      <c r="C314" s="237"/>
      <c r="D314" s="227" t="s">
        <v>141</v>
      </c>
      <c r="E314" s="238" t="s">
        <v>19</v>
      </c>
      <c r="F314" s="239" t="s">
        <v>1210</v>
      </c>
      <c r="G314" s="237"/>
      <c r="H314" s="240">
        <v>1.6000000000000001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141</v>
      </c>
      <c r="AU314" s="246" t="s">
        <v>85</v>
      </c>
      <c r="AV314" s="14" t="s">
        <v>85</v>
      </c>
      <c r="AW314" s="14" t="s">
        <v>36</v>
      </c>
      <c r="AX314" s="14" t="s">
        <v>83</v>
      </c>
      <c r="AY314" s="246" t="s">
        <v>131</v>
      </c>
    </row>
    <row r="315" s="2" customFormat="1" ht="37.8" customHeight="1">
      <c r="A315" s="39"/>
      <c r="B315" s="40"/>
      <c r="C315" s="206" t="s">
        <v>398</v>
      </c>
      <c r="D315" s="206" t="s">
        <v>133</v>
      </c>
      <c r="E315" s="207" t="s">
        <v>1211</v>
      </c>
      <c r="F315" s="208" t="s">
        <v>1212</v>
      </c>
      <c r="G315" s="209" t="s">
        <v>291</v>
      </c>
      <c r="H315" s="210">
        <v>453</v>
      </c>
      <c r="I315" s="211"/>
      <c r="J315" s="212">
        <f>ROUND(I315*H315,2)</f>
        <v>0</v>
      </c>
      <c r="K315" s="213"/>
      <c r="L315" s="45"/>
      <c r="M315" s="214" t="s">
        <v>19</v>
      </c>
      <c r="N315" s="215" t="s">
        <v>46</v>
      </c>
      <c r="O315" s="85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8" t="s">
        <v>137</v>
      </c>
      <c r="AT315" s="218" t="s">
        <v>133</v>
      </c>
      <c r="AU315" s="218" t="s">
        <v>85</v>
      </c>
      <c r="AY315" s="18" t="s">
        <v>131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8" t="s">
        <v>83</v>
      </c>
      <c r="BK315" s="219">
        <f>ROUND(I315*H315,2)</f>
        <v>0</v>
      </c>
      <c r="BL315" s="18" t="s">
        <v>137</v>
      </c>
      <c r="BM315" s="218" t="s">
        <v>1213</v>
      </c>
    </row>
    <row r="316" s="14" customFormat="1">
      <c r="A316" s="14"/>
      <c r="B316" s="236"/>
      <c r="C316" s="237"/>
      <c r="D316" s="227" t="s">
        <v>141</v>
      </c>
      <c r="E316" s="238" t="s">
        <v>19</v>
      </c>
      <c r="F316" s="239" t="s">
        <v>1214</v>
      </c>
      <c r="G316" s="237"/>
      <c r="H316" s="240">
        <v>453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141</v>
      </c>
      <c r="AU316" s="246" t="s">
        <v>85</v>
      </c>
      <c r="AV316" s="14" t="s">
        <v>85</v>
      </c>
      <c r="AW316" s="14" t="s">
        <v>36</v>
      </c>
      <c r="AX316" s="14" t="s">
        <v>83</v>
      </c>
      <c r="AY316" s="246" t="s">
        <v>131</v>
      </c>
    </row>
    <row r="317" s="2" customFormat="1" ht="24.15" customHeight="1">
      <c r="A317" s="39"/>
      <c r="B317" s="40"/>
      <c r="C317" s="258" t="s">
        <v>402</v>
      </c>
      <c r="D317" s="258" t="s">
        <v>278</v>
      </c>
      <c r="E317" s="259" t="s">
        <v>1215</v>
      </c>
      <c r="F317" s="260" t="s">
        <v>1216</v>
      </c>
      <c r="G317" s="261" t="s">
        <v>291</v>
      </c>
      <c r="H317" s="262">
        <v>168</v>
      </c>
      <c r="I317" s="263"/>
      <c r="J317" s="264">
        <f>ROUND(I317*H317,2)</f>
        <v>0</v>
      </c>
      <c r="K317" s="265"/>
      <c r="L317" s="266"/>
      <c r="M317" s="267" t="s">
        <v>19</v>
      </c>
      <c r="N317" s="268" t="s">
        <v>46</v>
      </c>
      <c r="O317" s="85"/>
      <c r="P317" s="216">
        <f>O317*H317</f>
        <v>0</v>
      </c>
      <c r="Q317" s="216">
        <v>0.0030000000000000001</v>
      </c>
      <c r="R317" s="216">
        <f>Q317*H317</f>
        <v>0.504</v>
      </c>
      <c r="S317" s="216">
        <v>0</v>
      </c>
      <c r="T317" s="21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8" t="s">
        <v>188</v>
      </c>
      <c r="AT317" s="218" t="s">
        <v>278</v>
      </c>
      <c r="AU317" s="218" t="s">
        <v>85</v>
      </c>
      <c r="AY317" s="18" t="s">
        <v>131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8" t="s">
        <v>83</v>
      </c>
      <c r="BK317" s="219">
        <f>ROUND(I317*H317,2)</f>
        <v>0</v>
      </c>
      <c r="BL317" s="18" t="s">
        <v>137</v>
      </c>
      <c r="BM317" s="218" t="s">
        <v>1217</v>
      </c>
    </row>
    <row r="318" s="2" customFormat="1" ht="24.15" customHeight="1">
      <c r="A318" s="39"/>
      <c r="B318" s="40"/>
      <c r="C318" s="258" t="s">
        <v>406</v>
      </c>
      <c r="D318" s="258" t="s">
        <v>278</v>
      </c>
      <c r="E318" s="259" t="s">
        <v>1218</v>
      </c>
      <c r="F318" s="260" t="s">
        <v>1219</v>
      </c>
      <c r="G318" s="261" t="s">
        <v>291</v>
      </c>
      <c r="H318" s="262">
        <v>125</v>
      </c>
      <c r="I318" s="263"/>
      <c r="J318" s="264">
        <f>ROUND(I318*H318,2)</f>
        <v>0</v>
      </c>
      <c r="K318" s="265"/>
      <c r="L318" s="266"/>
      <c r="M318" s="267" t="s">
        <v>19</v>
      </c>
      <c r="N318" s="268" t="s">
        <v>46</v>
      </c>
      <c r="O318" s="85"/>
      <c r="P318" s="216">
        <f>O318*H318</f>
        <v>0</v>
      </c>
      <c r="Q318" s="216">
        <v>0</v>
      </c>
      <c r="R318" s="216">
        <f>Q318*H318</f>
        <v>0</v>
      </c>
      <c r="S318" s="216">
        <v>0</v>
      </c>
      <c r="T318" s="21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8" t="s">
        <v>188</v>
      </c>
      <c r="AT318" s="218" t="s">
        <v>278</v>
      </c>
      <c r="AU318" s="218" t="s">
        <v>85</v>
      </c>
      <c r="AY318" s="18" t="s">
        <v>131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18" t="s">
        <v>83</v>
      </c>
      <c r="BK318" s="219">
        <f>ROUND(I318*H318,2)</f>
        <v>0</v>
      </c>
      <c r="BL318" s="18" t="s">
        <v>137</v>
      </c>
      <c r="BM318" s="218" t="s">
        <v>1220</v>
      </c>
    </row>
    <row r="319" s="2" customFormat="1" ht="24.15" customHeight="1">
      <c r="A319" s="39"/>
      <c r="B319" s="40"/>
      <c r="C319" s="258" t="s">
        <v>412</v>
      </c>
      <c r="D319" s="258" t="s">
        <v>278</v>
      </c>
      <c r="E319" s="259" t="s">
        <v>1221</v>
      </c>
      <c r="F319" s="260" t="s">
        <v>1222</v>
      </c>
      <c r="G319" s="261" t="s">
        <v>291</v>
      </c>
      <c r="H319" s="262">
        <v>160</v>
      </c>
      <c r="I319" s="263"/>
      <c r="J319" s="264">
        <f>ROUND(I319*H319,2)</f>
        <v>0</v>
      </c>
      <c r="K319" s="265"/>
      <c r="L319" s="266"/>
      <c r="M319" s="267" t="s">
        <v>19</v>
      </c>
      <c r="N319" s="268" t="s">
        <v>46</v>
      </c>
      <c r="O319" s="85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8" t="s">
        <v>188</v>
      </c>
      <c r="AT319" s="218" t="s">
        <v>278</v>
      </c>
      <c r="AU319" s="218" t="s">
        <v>85</v>
      </c>
      <c r="AY319" s="18" t="s">
        <v>131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8" t="s">
        <v>83</v>
      </c>
      <c r="BK319" s="219">
        <f>ROUND(I319*H319,2)</f>
        <v>0</v>
      </c>
      <c r="BL319" s="18" t="s">
        <v>137</v>
      </c>
      <c r="BM319" s="218" t="s">
        <v>1223</v>
      </c>
    </row>
    <row r="320" s="2" customFormat="1" ht="37.8" customHeight="1">
      <c r="A320" s="39"/>
      <c r="B320" s="40"/>
      <c r="C320" s="206" t="s">
        <v>419</v>
      </c>
      <c r="D320" s="206" t="s">
        <v>133</v>
      </c>
      <c r="E320" s="207" t="s">
        <v>1224</v>
      </c>
      <c r="F320" s="208" t="s">
        <v>1225</v>
      </c>
      <c r="G320" s="209" t="s">
        <v>291</v>
      </c>
      <c r="H320" s="210">
        <v>4</v>
      </c>
      <c r="I320" s="211"/>
      <c r="J320" s="212">
        <f>ROUND(I320*H320,2)</f>
        <v>0</v>
      </c>
      <c r="K320" s="213"/>
      <c r="L320" s="45"/>
      <c r="M320" s="214" t="s">
        <v>19</v>
      </c>
      <c r="N320" s="215" t="s">
        <v>46</v>
      </c>
      <c r="O320" s="85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8" t="s">
        <v>137</v>
      </c>
      <c r="AT320" s="218" t="s">
        <v>133</v>
      </c>
      <c r="AU320" s="218" t="s">
        <v>85</v>
      </c>
      <c r="AY320" s="18" t="s">
        <v>131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8" t="s">
        <v>83</v>
      </c>
      <c r="BK320" s="219">
        <f>ROUND(I320*H320,2)</f>
        <v>0</v>
      </c>
      <c r="BL320" s="18" t="s">
        <v>137</v>
      </c>
      <c r="BM320" s="218" t="s">
        <v>1226</v>
      </c>
    </row>
    <row r="321" s="2" customFormat="1">
      <c r="A321" s="39"/>
      <c r="B321" s="40"/>
      <c r="C321" s="41"/>
      <c r="D321" s="220" t="s">
        <v>139</v>
      </c>
      <c r="E321" s="41"/>
      <c r="F321" s="221" t="s">
        <v>1227</v>
      </c>
      <c r="G321" s="41"/>
      <c r="H321" s="41"/>
      <c r="I321" s="222"/>
      <c r="J321" s="41"/>
      <c r="K321" s="41"/>
      <c r="L321" s="45"/>
      <c r="M321" s="223"/>
      <c r="N321" s="224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139</v>
      </c>
      <c r="AU321" s="18" t="s">
        <v>85</v>
      </c>
    </row>
    <row r="322" s="2" customFormat="1" ht="24.15" customHeight="1">
      <c r="A322" s="39"/>
      <c r="B322" s="40"/>
      <c r="C322" s="258" t="s">
        <v>427</v>
      </c>
      <c r="D322" s="258" t="s">
        <v>278</v>
      </c>
      <c r="E322" s="259" t="s">
        <v>1228</v>
      </c>
      <c r="F322" s="260" t="s">
        <v>1229</v>
      </c>
      <c r="G322" s="261" t="s">
        <v>291</v>
      </c>
      <c r="H322" s="262">
        <v>4</v>
      </c>
      <c r="I322" s="263"/>
      <c r="J322" s="264">
        <f>ROUND(I322*H322,2)</f>
        <v>0</v>
      </c>
      <c r="K322" s="265"/>
      <c r="L322" s="266"/>
      <c r="M322" s="267" t="s">
        <v>19</v>
      </c>
      <c r="N322" s="268" t="s">
        <v>46</v>
      </c>
      <c r="O322" s="85"/>
      <c r="P322" s="216">
        <f>O322*H322</f>
        <v>0</v>
      </c>
      <c r="Q322" s="216">
        <v>0.027</v>
      </c>
      <c r="R322" s="216">
        <f>Q322*H322</f>
        <v>0.108</v>
      </c>
      <c r="S322" s="216">
        <v>0</v>
      </c>
      <c r="T322" s="21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8" t="s">
        <v>188</v>
      </c>
      <c r="AT322" s="218" t="s">
        <v>278</v>
      </c>
      <c r="AU322" s="218" t="s">
        <v>85</v>
      </c>
      <c r="AY322" s="18" t="s">
        <v>131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8" t="s">
        <v>83</v>
      </c>
      <c r="BK322" s="219">
        <f>ROUND(I322*H322,2)</f>
        <v>0</v>
      </c>
      <c r="BL322" s="18" t="s">
        <v>137</v>
      </c>
      <c r="BM322" s="218" t="s">
        <v>1230</v>
      </c>
    </row>
    <row r="323" s="2" customFormat="1" ht="24.15" customHeight="1">
      <c r="A323" s="39"/>
      <c r="B323" s="40"/>
      <c r="C323" s="206" t="s">
        <v>436</v>
      </c>
      <c r="D323" s="206" t="s">
        <v>133</v>
      </c>
      <c r="E323" s="207" t="s">
        <v>1231</v>
      </c>
      <c r="F323" s="208" t="s">
        <v>1232</v>
      </c>
      <c r="G323" s="209" t="s">
        <v>291</v>
      </c>
      <c r="H323" s="210">
        <v>4</v>
      </c>
      <c r="I323" s="211"/>
      <c r="J323" s="212">
        <f>ROUND(I323*H323,2)</f>
        <v>0</v>
      </c>
      <c r="K323" s="213"/>
      <c r="L323" s="45"/>
      <c r="M323" s="214" t="s">
        <v>19</v>
      </c>
      <c r="N323" s="215" t="s">
        <v>46</v>
      </c>
      <c r="O323" s="85"/>
      <c r="P323" s="216">
        <f>O323*H323</f>
        <v>0</v>
      </c>
      <c r="Q323" s="216">
        <v>5.0000000000000002E-05</v>
      </c>
      <c r="R323" s="216">
        <f>Q323*H323</f>
        <v>0.00020000000000000001</v>
      </c>
      <c r="S323" s="216">
        <v>0</v>
      </c>
      <c r="T323" s="21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8" t="s">
        <v>137</v>
      </c>
      <c r="AT323" s="218" t="s">
        <v>133</v>
      </c>
      <c r="AU323" s="218" t="s">
        <v>85</v>
      </c>
      <c r="AY323" s="18" t="s">
        <v>131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8" t="s">
        <v>83</v>
      </c>
      <c r="BK323" s="219">
        <f>ROUND(I323*H323,2)</f>
        <v>0</v>
      </c>
      <c r="BL323" s="18" t="s">
        <v>137</v>
      </c>
      <c r="BM323" s="218" t="s">
        <v>1233</v>
      </c>
    </row>
    <row r="324" s="2" customFormat="1">
      <c r="A324" s="39"/>
      <c r="B324" s="40"/>
      <c r="C324" s="41"/>
      <c r="D324" s="220" t="s">
        <v>139</v>
      </c>
      <c r="E324" s="41"/>
      <c r="F324" s="221" t="s">
        <v>1234</v>
      </c>
      <c r="G324" s="41"/>
      <c r="H324" s="41"/>
      <c r="I324" s="222"/>
      <c r="J324" s="41"/>
      <c r="K324" s="41"/>
      <c r="L324" s="45"/>
      <c r="M324" s="223"/>
      <c r="N324" s="224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139</v>
      </c>
      <c r="AU324" s="18" t="s">
        <v>85</v>
      </c>
    </row>
    <row r="325" s="2" customFormat="1" ht="21.75" customHeight="1">
      <c r="A325" s="39"/>
      <c r="B325" s="40"/>
      <c r="C325" s="258" t="s">
        <v>441</v>
      </c>
      <c r="D325" s="258" t="s">
        <v>278</v>
      </c>
      <c r="E325" s="259" t="s">
        <v>1235</v>
      </c>
      <c r="F325" s="260" t="s">
        <v>1236</v>
      </c>
      <c r="G325" s="261" t="s">
        <v>291</v>
      </c>
      <c r="H325" s="262">
        <v>12</v>
      </c>
      <c r="I325" s="263"/>
      <c r="J325" s="264">
        <f>ROUND(I325*H325,2)</f>
        <v>0</v>
      </c>
      <c r="K325" s="265"/>
      <c r="L325" s="266"/>
      <c r="M325" s="267" t="s">
        <v>19</v>
      </c>
      <c r="N325" s="268" t="s">
        <v>46</v>
      </c>
      <c r="O325" s="85"/>
      <c r="P325" s="216">
        <f>O325*H325</f>
        <v>0</v>
      </c>
      <c r="Q325" s="216">
        <v>0.0047200000000000002</v>
      </c>
      <c r="R325" s="216">
        <f>Q325*H325</f>
        <v>0.056640000000000003</v>
      </c>
      <c r="S325" s="216">
        <v>0</v>
      </c>
      <c r="T325" s="21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8" t="s">
        <v>188</v>
      </c>
      <c r="AT325" s="218" t="s">
        <v>278</v>
      </c>
      <c r="AU325" s="218" t="s">
        <v>85</v>
      </c>
      <c r="AY325" s="18" t="s">
        <v>131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8" t="s">
        <v>83</v>
      </c>
      <c r="BK325" s="219">
        <f>ROUND(I325*H325,2)</f>
        <v>0</v>
      </c>
      <c r="BL325" s="18" t="s">
        <v>137</v>
      </c>
      <c r="BM325" s="218" t="s">
        <v>1237</v>
      </c>
    </row>
    <row r="326" s="14" customFormat="1">
      <c r="A326" s="14"/>
      <c r="B326" s="236"/>
      <c r="C326" s="237"/>
      <c r="D326" s="227" t="s">
        <v>141</v>
      </c>
      <c r="E326" s="238" t="s">
        <v>19</v>
      </c>
      <c r="F326" s="239" t="s">
        <v>1238</v>
      </c>
      <c r="G326" s="237"/>
      <c r="H326" s="240">
        <v>12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141</v>
      </c>
      <c r="AU326" s="246" t="s">
        <v>85</v>
      </c>
      <c r="AV326" s="14" t="s">
        <v>85</v>
      </c>
      <c r="AW326" s="14" t="s">
        <v>36</v>
      </c>
      <c r="AX326" s="14" t="s">
        <v>83</v>
      </c>
      <c r="AY326" s="246" t="s">
        <v>131</v>
      </c>
    </row>
    <row r="327" s="2" customFormat="1" ht="33" customHeight="1">
      <c r="A327" s="39"/>
      <c r="B327" s="40"/>
      <c r="C327" s="206" t="s">
        <v>448</v>
      </c>
      <c r="D327" s="206" t="s">
        <v>133</v>
      </c>
      <c r="E327" s="207" t="s">
        <v>1239</v>
      </c>
      <c r="F327" s="208" t="s">
        <v>1240</v>
      </c>
      <c r="G327" s="209" t="s">
        <v>291</v>
      </c>
      <c r="H327" s="210">
        <v>4</v>
      </c>
      <c r="I327" s="211"/>
      <c r="J327" s="212">
        <f>ROUND(I327*H327,2)</f>
        <v>0</v>
      </c>
      <c r="K327" s="213"/>
      <c r="L327" s="45"/>
      <c r="M327" s="214" t="s">
        <v>19</v>
      </c>
      <c r="N327" s="215" t="s">
        <v>46</v>
      </c>
      <c r="O327" s="85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8" t="s">
        <v>137</v>
      </c>
      <c r="AT327" s="218" t="s">
        <v>133</v>
      </c>
      <c r="AU327" s="218" t="s">
        <v>85</v>
      </c>
      <c r="AY327" s="18" t="s">
        <v>131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18" t="s">
        <v>83</v>
      </c>
      <c r="BK327" s="219">
        <f>ROUND(I327*H327,2)</f>
        <v>0</v>
      </c>
      <c r="BL327" s="18" t="s">
        <v>137</v>
      </c>
      <c r="BM327" s="218" t="s">
        <v>1241</v>
      </c>
    </row>
    <row r="328" s="2" customFormat="1">
      <c r="A328" s="39"/>
      <c r="B328" s="40"/>
      <c r="C328" s="41"/>
      <c r="D328" s="220" t="s">
        <v>139</v>
      </c>
      <c r="E328" s="41"/>
      <c r="F328" s="221" t="s">
        <v>1242</v>
      </c>
      <c r="G328" s="41"/>
      <c r="H328" s="41"/>
      <c r="I328" s="222"/>
      <c r="J328" s="41"/>
      <c r="K328" s="41"/>
      <c r="L328" s="45"/>
      <c r="M328" s="223"/>
      <c r="N328" s="224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139</v>
      </c>
      <c r="AU328" s="18" t="s">
        <v>85</v>
      </c>
    </row>
    <row r="329" s="2" customFormat="1" ht="16.5" customHeight="1">
      <c r="A329" s="39"/>
      <c r="B329" s="40"/>
      <c r="C329" s="258" t="s">
        <v>455</v>
      </c>
      <c r="D329" s="258" t="s">
        <v>278</v>
      </c>
      <c r="E329" s="259" t="s">
        <v>1243</v>
      </c>
      <c r="F329" s="260" t="s">
        <v>1244</v>
      </c>
      <c r="G329" s="261" t="s">
        <v>254</v>
      </c>
      <c r="H329" s="262">
        <v>0.0080000000000000002</v>
      </c>
      <c r="I329" s="263"/>
      <c r="J329" s="264">
        <f>ROUND(I329*H329,2)</f>
        <v>0</v>
      </c>
      <c r="K329" s="265"/>
      <c r="L329" s="266"/>
      <c r="M329" s="267" t="s">
        <v>19</v>
      </c>
      <c r="N329" s="268" t="s">
        <v>46</v>
      </c>
      <c r="O329" s="85"/>
      <c r="P329" s="216">
        <f>O329*H329</f>
        <v>0</v>
      </c>
      <c r="Q329" s="216">
        <v>1</v>
      </c>
      <c r="R329" s="216">
        <f>Q329*H329</f>
        <v>0.0080000000000000002</v>
      </c>
      <c r="S329" s="216">
        <v>0</v>
      </c>
      <c r="T329" s="21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8" t="s">
        <v>188</v>
      </c>
      <c r="AT329" s="218" t="s">
        <v>278</v>
      </c>
      <c r="AU329" s="218" t="s">
        <v>85</v>
      </c>
      <c r="AY329" s="18" t="s">
        <v>131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18" t="s">
        <v>83</v>
      </c>
      <c r="BK329" s="219">
        <f>ROUND(I329*H329,2)</f>
        <v>0</v>
      </c>
      <c r="BL329" s="18" t="s">
        <v>137</v>
      </c>
      <c r="BM329" s="218" t="s">
        <v>1245</v>
      </c>
    </row>
    <row r="330" s="14" customFormat="1">
      <c r="A330" s="14"/>
      <c r="B330" s="236"/>
      <c r="C330" s="237"/>
      <c r="D330" s="227" t="s">
        <v>141</v>
      </c>
      <c r="E330" s="238" t="s">
        <v>19</v>
      </c>
      <c r="F330" s="239" t="s">
        <v>1246</v>
      </c>
      <c r="G330" s="237"/>
      <c r="H330" s="240">
        <v>0.0080000000000000002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141</v>
      </c>
      <c r="AU330" s="246" t="s">
        <v>85</v>
      </c>
      <c r="AV330" s="14" t="s">
        <v>85</v>
      </c>
      <c r="AW330" s="14" t="s">
        <v>36</v>
      </c>
      <c r="AX330" s="14" t="s">
        <v>83</v>
      </c>
      <c r="AY330" s="246" t="s">
        <v>131</v>
      </c>
    </row>
    <row r="331" s="2" customFormat="1" ht="24.15" customHeight="1">
      <c r="A331" s="39"/>
      <c r="B331" s="40"/>
      <c r="C331" s="206" t="s">
        <v>462</v>
      </c>
      <c r="D331" s="206" t="s">
        <v>133</v>
      </c>
      <c r="E331" s="207" t="s">
        <v>1247</v>
      </c>
      <c r="F331" s="208" t="s">
        <v>1248</v>
      </c>
      <c r="G331" s="209" t="s">
        <v>136</v>
      </c>
      <c r="H331" s="210">
        <v>270</v>
      </c>
      <c r="I331" s="211"/>
      <c r="J331" s="212">
        <f>ROUND(I331*H331,2)</f>
        <v>0</v>
      </c>
      <c r="K331" s="213"/>
      <c r="L331" s="45"/>
      <c r="M331" s="214" t="s">
        <v>19</v>
      </c>
      <c r="N331" s="215" t="s">
        <v>46</v>
      </c>
      <c r="O331" s="85"/>
      <c r="P331" s="216">
        <f>O331*H331</f>
        <v>0</v>
      </c>
      <c r="Q331" s="216">
        <v>0</v>
      </c>
      <c r="R331" s="216">
        <f>Q331*H331</f>
        <v>0</v>
      </c>
      <c r="S331" s="216">
        <v>0</v>
      </c>
      <c r="T331" s="21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8" t="s">
        <v>137</v>
      </c>
      <c r="AT331" s="218" t="s">
        <v>133</v>
      </c>
      <c r="AU331" s="218" t="s">
        <v>85</v>
      </c>
      <c r="AY331" s="18" t="s">
        <v>131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8" t="s">
        <v>83</v>
      </c>
      <c r="BK331" s="219">
        <f>ROUND(I331*H331,2)</f>
        <v>0</v>
      </c>
      <c r="BL331" s="18" t="s">
        <v>137</v>
      </c>
      <c r="BM331" s="218" t="s">
        <v>1249</v>
      </c>
    </row>
    <row r="332" s="2" customFormat="1">
      <c r="A332" s="39"/>
      <c r="B332" s="40"/>
      <c r="C332" s="41"/>
      <c r="D332" s="220" t="s">
        <v>139</v>
      </c>
      <c r="E332" s="41"/>
      <c r="F332" s="221" t="s">
        <v>1250</v>
      </c>
      <c r="G332" s="41"/>
      <c r="H332" s="41"/>
      <c r="I332" s="222"/>
      <c r="J332" s="41"/>
      <c r="K332" s="41"/>
      <c r="L332" s="45"/>
      <c r="M332" s="223"/>
      <c r="N332" s="224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139</v>
      </c>
      <c r="AU332" s="18" t="s">
        <v>85</v>
      </c>
    </row>
    <row r="333" s="14" customFormat="1">
      <c r="A333" s="14"/>
      <c r="B333" s="236"/>
      <c r="C333" s="237"/>
      <c r="D333" s="227" t="s">
        <v>141</v>
      </c>
      <c r="E333" s="238" t="s">
        <v>19</v>
      </c>
      <c r="F333" s="239" t="s">
        <v>1251</v>
      </c>
      <c r="G333" s="237"/>
      <c r="H333" s="240">
        <v>270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141</v>
      </c>
      <c r="AU333" s="246" t="s">
        <v>85</v>
      </c>
      <c r="AV333" s="14" t="s">
        <v>85</v>
      </c>
      <c r="AW333" s="14" t="s">
        <v>36</v>
      </c>
      <c r="AX333" s="14" t="s">
        <v>83</v>
      </c>
      <c r="AY333" s="246" t="s">
        <v>131</v>
      </c>
    </row>
    <row r="334" s="2" customFormat="1" ht="16.5" customHeight="1">
      <c r="A334" s="39"/>
      <c r="B334" s="40"/>
      <c r="C334" s="258" t="s">
        <v>468</v>
      </c>
      <c r="D334" s="258" t="s">
        <v>278</v>
      </c>
      <c r="E334" s="259" t="s">
        <v>1252</v>
      </c>
      <c r="F334" s="260" t="s">
        <v>1253</v>
      </c>
      <c r="G334" s="261" t="s">
        <v>207</v>
      </c>
      <c r="H334" s="262">
        <v>27.809999999999999</v>
      </c>
      <c r="I334" s="263"/>
      <c r="J334" s="264">
        <f>ROUND(I334*H334,2)</f>
        <v>0</v>
      </c>
      <c r="K334" s="265"/>
      <c r="L334" s="266"/>
      <c r="M334" s="267" t="s">
        <v>19</v>
      </c>
      <c r="N334" s="268" t="s">
        <v>46</v>
      </c>
      <c r="O334" s="85"/>
      <c r="P334" s="216">
        <f>O334*H334</f>
        <v>0</v>
      </c>
      <c r="Q334" s="216">
        <v>0.20000000000000001</v>
      </c>
      <c r="R334" s="216">
        <f>Q334*H334</f>
        <v>5.5620000000000003</v>
      </c>
      <c r="S334" s="216">
        <v>0</v>
      </c>
      <c r="T334" s="21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8" t="s">
        <v>188</v>
      </c>
      <c r="AT334" s="218" t="s">
        <v>278</v>
      </c>
      <c r="AU334" s="218" t="s">
        <v>85</v>
      </c>
      <c r="AY334" s="18" t="s">
        <v>131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8" t="s">
        <v>83</v>
      </c>
      <c r="BK334" s="219">
        <f>ROUND(I334*H334,2)</f>
        <v>0</v>
      </c>
      <c r="BL334" s="18" t="s">
        <v>137</v>
      </c>
      <c r="BM334" s="218" t="s">
        <v>1254</v>
      </c>
    </row>
    <row r="335" s="14" customFormat="1">
      <c r="A335" s="14"/>
      <c r="B335" s="236"/>
      <c r="C335" s="237"/>
      <c r="D335" s="227" t="s">
        <v>141</v>
      </c>
      <c r="E335" s="238" t="s">
        <v>19</v>
      </c>
      <c r="F335" s="239" t="s">
        <v>1255</v>
      </c>
      <c r="G335" s="237"/>
      <c r="H335" s="240">
        <v>27.809999999999999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6" t="s">
        <v>141</v>
      </c>
      <c r="AU335" s="246" t="s">
        <v>85</v>
      </c>
      <c r="AV335" s="14" t="s">
        <v>85</v>
      </c>
      <c r="AW335" s="14" t="s">
        <v>36</v>
      </c>
      <c r="AX335" s="14" t="s">
        <v>83</v>
      </c>
      <c r="AY335" s="246" t="s">
        <v>131</v>
      </c>
    </row>
    <row r="336" s="2" customFormat="1" ht="24.15" customHeight="1">
      <c r="A336" s="39"/>
      <c r="B336" s="40"/>
      <c r="C336" s="206" t="s">
        <v>477</v>
      </c>
      <c r="D336" s="206" t="s">
        <v>133</v>
      </c>
      <c r="E336" s="207" t="s">
        <v>1256</v>
      </c>
      <c r="F336" s="208" t="s">
        <v>1257</v>
      </c>
      <c r="G336" s="209" t="s">
        <v>136</v>
      </c>
      <c r="H336" s="210">
        <v>1666.0050000000001</v>
      </c>
      <c r="I336" s="211"/>
      <c r="J336" s="212">
        <f>ROUND(I336*H336,2)</f>
        <v>0</v>
      </c>
      <c r="K336" s="213"/>
      <c r="L336" s="45"/>
      <c r="M336" s="214" t="s">
        <v>19</v>
      </c>
      <c r="N336" s="215" t="s">
        <v>46</v>
      </c>
      <c r="O336" s="85"/>
      <c r="P336" s="216">
        <f>O336*H336</f>
        <v>0</v>
      </c>
      <c r="Q336" s="216">
        <v>0</v>
      </c>
      <c r="R336" s="216">
        <f>Q336*H336</f>
        <v>0</v>
      </c>
      <c r="S336" s="216">
        <v>0</v>
      </c>
      <c r="T336" s="21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8" t="s">
        <v>137</v>
      </c>
      <c r="AT336" s="218" t="s">
        <v>133</v>
      </c>
      <c r="AU336" s="218" t="s">
        <v>85</v>
      </c>
      <c r="AY336" s="18" t="s">
        <v>131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18" t="s">
        <v>83</v>
      </c>
      <c r="BK336" s="219">
        <f>ROUND(I336*H336,2)</f>
        <v>0</v>
      </c>
      <c r="BL336" s="18" t="s">
        <v>137</v>
      </c>
      <c r="BM336" s="218" t="s">
        <v>1258</v>
      </c>
    </row>
    <row r="337" s="2" customFormat="1">
      <c r="A337" s="39"/>
      <c r="B337" s="40"/>
      <c r="C337" s="41"/>
      <c r="D337" s="220" t="s">
        <v>139</v>
      </c>
      <c r="E337" s="41"/>
      <c r="F337" s="221" t="s">
        <v>1259</v>
      </c>
      <c r="G337" s="41"/>
      <c r="H337" s="41"/>
      <c r="I337" s="222"/>
      <c r="J337" s="41"/>
      <c r="K337" s="41"/>
      <c r="L337" s="45"/>
      <c r="M337" s="223"/>
      <c r="N337" s="224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139</v>
      </c>
      <c r="AU337" s="18" t="s">
        <v>85</v>
      </c>
    </row>
    <row r="338" s="14" customFormat="1">
      <c r="A338" s="14"/>
      <c r="B338" s="236"/>
      <c r="C338" s="237"/>
      <c r="D338" s="227" t="s">
        <v>141</v>
      </c>
      <c r="E338" s="238" t="s">
        <v>19</v>
      </c>
      <c r="F338" s="239" t="s">
        <v>1260</v>
      </c>
      <c r="G338" s="237"/>
      <c r="H338" s="240">
        <v>1666.0050000000001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141</v>
      </c>
      <c r="AU338" s="246" t="s">
        <v>85</v>
      </c>
      <c r="AV338" s="14" t="s">
        <v>85</v>
      </c>
      <c r="AW338" s="14" t="s">
        <v>36</v>
      </c>
      <c r="AX338" s="14" t="s">
        <v>83</v>
      </c>
      <c r="AY338" s="246" t="s">
        <v>131</v>
      </c>
    </row>
    <row r="339" s="2" customFormat="1" ht="21.75" customHeight="1">
      <c r="A339" s="39"/>
      <c r="B339" s="40"/>
      <c r="C339" s="206" t="s">
        <v>485</v>
      </c>
      <c r="D339" s="206" t="s">
        <v>133</v>
      </c>
      <c r="E339" s="207" t="s">
        <v>1261</v>
      </c>
      <c r="F339" s="208" t="s">
        <v>1262</v>
      </c>
      <c r="G339" s="209" t="s">
        <v>207</v>
      </c>
      <c r="H339" s="210">
        <v>7.9950000000000001</v>
      </c>
      <c r="I339" s="211"/>
      <c r="J339" s="212">
        <f>ROUND(I339*H339,2)</f>
        <v>0</v>
      </c>
      <c r="K339" s="213"/>
      <c r="L339" s="45"/>
      <c r="M339" s="214" t="s">
        <v>19</v>
      </c>
      <c r="N339" s="215" t="s">
        <v>46</v>
      </c>
      <c r="O339" s="85"/>
      <c r="P339" s="216">
        <f>O339*H339</f>
        <v>0</v>
      </c>
      <c r="Q339" s="216">
        <v>0</v>
      </c>
      <c r="R339" s="216">
        <f>Q339*H339</f>
        <v>0</v>
      </c>
      <c r="S339" s="216">
        <v>0</v>
      </c>
      <c r="T339" s="21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8" t="s">
        <v>137</v>
      </c>
      <c r="AT339" s="218" t="s">
        <v>133</v>
      </c>
      <c r="AU339" s="218" t="s">
        <v>85</v>
      </c>
      <c r="AY339" s="18" t="s">
        <v>131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18" t="s">
        <v>83</v>
      </c>
      <c r="BK339" s="219">
        <f>ROUND(I339*H339,2)</f>
        <v>0</v>
      </c>
      <c r="BL339" s="18" t="s">
        <v>137</v>
      </c>
      <c r="BM339" s="218" t="s">
        <v>1263</v>
      </c>
    </row>
    <row r="340" s="2" customFormat="1">
      <c r="A340" s="39"/>
      <c r="B340" s="40"/>
      <c r="C340" s="41"/>
      <c r="D340" s="220" t="s">
        <v>139</v>
      </c>
      <c r="E340" s="41"/>
      <c r="F340" s="221" t="s">
        <v>1264</v>
      </c>
      <c r="G340" s="41"/>
      <c r="H340" s="41"/>
      <c r="I340" s="222"/>
      <c r="J340" s="41"/>
      <c r="K340" s="41"/>
      <c r="L340" s="45"/>
      <c r="M340" s="223"/>
      <c r="N340" s="224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139</v>
      </c>
      <c r="AU340" s="18" t="s">
        <v>85</v>
      </c>
    </row>
    <row r="341" s="14" customFormat="1">
      <c r="A341" s="14"/>
      <c r="B341" s="236"/>
      <c r="C341" s="237"/>
      <c r="D341" s="227" t="s">
        <v>141</v>
      </c>
      <c r="E341" s="238" t="s">
        <v>19</v>
      </c>
      <c r="F341" s="239" t="s">
        <v>1265</v>
      </c>
      <c r="G341" s="237"/>
      <c r="H341" s="240">
        <v>7.9950000000000001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141</v>
      </c>
      <c r="AU341" s="246" t="s">
        <v>85</v>
      </c>
      <c r="AV341" s="14" t="s">
        <v>85</v>
      </c>
      <c r="AW341" s="14" t="s">
        <v>36</v>
      </c>
      <c r="AX341" s="14" t="s">
        <v>83</v>
      </c>
      <c r="AY341" s="246" t="s">
        <v>131</v>
      </c>
    </row>
    <row r="342" s="12" customFormat="1" ht="22.8" customHeight="1">
      <c r="A342" s="12"/>
      <c r="B342" s="190"/>
      <c r="C342" s="191"/>
      <c r="D342" s="192" t="s">
        <v>74</v>
      </c>
      <c r="E342" s="204" t="s">
        <v>85</v>
      </c>
      <c r="F342" s="204" t="s">
        <v>551</v>
      </c>
      <c r="G342" s="191"/>
      <c r="H342" s="191"/>
      <c r="I342" s="194"/>
      <c r="J342" s="205">
        <f>BK342</f>
        <v>0</v>
      </c>
      <c r="K342" s="191"/>
      <c r="L342" s="196"/>
      <c r="M342" s="197"/>
      <c r="N342" s="198"/>
      <c r="O342" s="198"/>
      <c r="P342" s="199">
        <f>SUM(P343:P346)</f>
        <v>0</v>
      </c>
      <c r="Q342" s="198"/>
      <c r="R342" s="199">
        <f>SUM(R343:R346)</f>
        <v>9.1826879999999989</v>
      </c>
      <c r="S342" s="198"/>
      <c r="T342" s="200">
        <f>SUM(T343:T346)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83</v>
      </c>
      <c r="AT342" s="202" t="s">
        <v>74</v>
      </c>
      <c r="AU342" s="202" t="s">
        <v>83</v>
      </c>
      <c r="AY342" s="201" t="s">
        <v>131</v>
      </c>
      <c r="BK342" s="203">
        <f>SUM(BK343:BK346)</f>
        <v>0</v>
      </c>
    </row>
    <row r="343" s="2" customFormat="1" ht="37.8" customHeight="1">
      <c r="A343" s="39"/>
      <c r="B343" s="40"/>
      <c r="C343" s="206" t="s">
        <v>493</v>
      </c>
      <c r="D343" s="206" t="s">
        <v>133</v>
      </c>
      <c r="E343" s="207" t="s">
        <v>1266</v>
      </c>
      <c r="F343" s="208" t="s">
        <v>1267</v>
      </c>
      <c r="G343" s="209" t="s">
        <v>207</v>
      </c>
      <c r="H343" s="210">
        <v>3.2799999999999998</v>
      </c>
      <c r="I343" s="211"/>
      <c r="J343" s="212">
        <f>ROUND(I343*H343,2)</f>
        <v>0</v>
      </c>
      <c r="K343" s="213"/>
      <c r="L343" s="45"/>
      <c r="M343" s="214" t="s">
        <v>19</v>
      </c>
      <c r="N343" s="215" t="s">
        <v>46</v>
      </c>
      <c r="O343" s="85"/>
      <c r="P343" s="216">
        <f>O343*H343</f>
        <v>0</v>
      </c>
      <c r="Q343" s="216">
        <v>2.7995999999999999</v>
      </c>
      <c r="R343" s="216">
        <f>Q343*H343</f>
        <v>9.1826879999999989</v>
      </c>
      <c r="S343" s="216">
        <v>0</v>
      </c>
      <c r="T343" s="21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8" t="s">
        <v>137</v>
      </c>
      <c r="AT343" s="218" t="s">
        <v>133</v>
      </c>
      <c r="AU343" s="218" t="s">
        <v>85</v>
      </c>
      <c r="AY343" s="18" t="s">
        <v>131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8" t="s">
        <v>83</v>
      </c>
      <c r="BK343" s="219">
        <f>ROUND(I343*H343,2)</f>
        <v>0</v>
      </c>
      <c r="BL343" s="18" t="s">
        <v>137</v>
      </c>
      <c r="BM343" s="218" t="s">
        <v>1268</v>
      </c>
    </row>
    <row r="344" s="2" customFormat="1">
      <c r="A344" s="39"/>
      <c r="B344" s="40"/>
      <c r="C344" s="41"/>
      <c r="D344" s="220" t="s">
        <v>139</v>
      </c>
      <c r="E344" s="41"/>
      <c r="F344" s="221" t="s">
        <v>1269</v>
      </c>
      <c r="G344" s="41"/>
      <c r="H344" s="41"/>
      <c r="I344" s="222"/>
      <c r="J344" s="41"/>
      <c r="K344" s="41"/>
      <c r="L344" s="45"/>
      <c r="M344" s="223"/>
      <c r="N344" s="224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139</v>
      </c>
      <c r="AU344" s="18" t="s">
        <v>85</v>
      </c>
    </row>
    <row r="345" s="13" customFormat="1">
      <c r="A345" s="13"/>
      <c r="B345" s="225"/>
      <c r="C345" s="226"/>
      <c r="D345" s="227" t="s">
        <v>141</v>
      </c>
      <c r="E345" s="228" t="s">
        <v>19</v>
      </c>
      <c r="F345" s="229" t="s">
        <v>1270</v>
      </c>
      <c r="G345" s="226"/>
      <c r="H345" s="228" t="s">
        <v>19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141</v>
      </c>
      <c r="AU345" s="235" t="s">
        <v>85</v>
      </c>
      <c r="AV345" s="13" t="s">
        <v>83</v>
      </c>
      <c r="AW345" s="13" t="s">
        <v>36</v>
      </c>
      <c r="AX345" s="13" t="s">
        <v>75</v>
      </c>
      <c r="AY345" s="235" t="s">
        <v>131</v>
      </c>
    </row>
    <row r="346" s="14" customFormat="1">
      <c r="A346" s="14"/>
      <c r="B346" s="236"/>
      <c r="C346" s="237"/>
      <c r="D346" s="227" t="s">
        <v>141</v>
      </c>
      <c r="E346" s="238" t="s">
        <v>19</v>
      </c>
      <c r="F346" s="239" t="s">
        <v>1271</v>
      </c>
      <c r="G346" s="237"/>
      <c r="H346" s="240">
        <v>3.2799999999999998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6" t="s">
        <v>141</v>
      </c>
      <c r="AU346" s="246" t="s">
        <v>85</v>
      </c>
      <c r="AV346" s="14" t="s">
        <v>85</v>
      </c>
      <c r="AW346" s="14" t="s">
        <v>36</v>
      </c>
      <c r="AX346" s="14" t="s">
        <v>83</v>
      </c>
      <c r="AY346" s="246" t="s">
        <v>131</v>
      </c>
    </row>
    <row r="347" s="12" customFormat="1" ht="22.8" customHeight="1">
      <c r="A347" s="12"/>
      <c r="B347" s="190"/>
      <c r="C347" s="191"/>
      <c r="D347" s="192" t="s">
        <v>74</v>
      </c>
      <c r="E347" s="204" t="s">
        <v>150</v>
      </c>
      <c r="F347" s="204" t="s">
        <v>561</v>
      </c>
      <c r="G347" s="191"/>
      <c r="H347" s="191"/>
      <c r="I347" s="194"/>
      <c r="J347" s="205">
        <f>BK347</f>
        <v>0</v>
      </c>
      <c r="K347" s="191"/>
      <c r="L347" s="196"/>
      <c r="M347" s="197"/>
      <c r="N347" s="198"/>
      <c r="O347" s="198"/>
      <c r="P347" s="199">
        <f>SUM(P348:P353)</f>
        <v>0</v>
      </c>
      <c r="Q347" s="198"/>
      <c r="R347" s="199">
        <f>SUM(R348:R353)</f>
        <v>3.7924559999999996</v>
      </c>
      <c r="S347" s="198"/>
      <c r="T347" s="200">
        <f>SUM(T348:T353)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1" t="s">
        <v>83</v>
      </c>
      <c r="AT347" s="202" t="s">
        <v>74</v>
      </c>
      <c r="AU347" s="202" t="s">
        <v>83</v>
      </c>
      <c r="AY347" s="201" t="s">
        <v>131</v>
      </c>
      <c r="BK347" s="203">
        <f>SUM(BK348:BK353)</f>
        <v>0</v>
      </c>
    </row>
    <row r="348" s="2" customFormat="1" ht="76.35" customHeight="1">
      <c r="A348" s="39"/>
      <c r="B348" s="40"/>
      <c r="C348" s="206" t="s">
        <v>269</v>
      </c>
      <c r="D348" s="206" t="s">
        <v>133</v>
      </c>
      <c r="E348" s="207" t="s">
        <v>1272</v>
      </c>
      <c r="F348" s="208" t="s">
        <v>1273</v>
      </c>
      <c r="G348" s="209" t="s">
        <v>207</v>
      </c>
      <c r="H348" s="210">
        <v>1.2</v>
      </c>
      <c r="I348" s="211"/>
      <c r="J348" s="212">
        <f>ROUND(I348*H348,2)</f>
        <v>0</v>
      </c>
      <c r="K348" s="213"/>
      <c r="L348" s="45"/>
      <c r="M348" s="214" t="s">
        <v>19</v>
      </c>
      <c r="N348" s="215" t="s">
        <v>46</v>
      </c>
      <c r="O348" s="85"/>
      <c r="P348" s="216">
        <f>O348*H348</f>
        <v>0</v>
      </c>
      <c r="Q348" s="216">
        <v>0.36037999999999998</v>
      </c>
      <c r="R348" s="216">
        <f>Q348*H348</f>
        <v>0.43245599999999995</v>
      </c>
      <c r="S348" s="216">
        <v>0</v>
      </c>
      <c r="T348" s="21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8" t="s">
        <v>137</v>
      </c>
      <c r="AT348" s="218" t="s">
        <v>133</v>
      </c>
      <c r="AU348" s="218" t="s">
        <v>85</v>
      </c>
      <c r="AY348" s="18" t="s">
        <v>131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18" t="s">
        <v>83</v>
      </c>
      <c r="BK348" s="219">
        <f>ROUND(I348*H348,2)</f>
        <v>0</v>
      </c>
      <c r="BL348" s="18" t="s">
        <v>137</v>
      </c>
      <c r="BM348" s="218" t="s">
        <v>1274</v>
      </c>
    </row>
    <row r="349" s="2" customFormat="1">
      <c r="A349" s="39"/>
      <c r="B349" s="40"/>
      <c r="C349" s="41"/>
      <c r="D349" s="220" t="s">
        <v>139</v>
      </c>
      <c r="E349" s="41"/>
      <c r="F349" s="221" t="s">
        <v>1275</v>
      </c>
      <c r="G349" s="41"/>
      <c r="H349" s="41"/>
      <c r="I349" s="222"/>
      <c r="J349" s="41"/>
      <c r="K349" s="41"/>
      <c r="L349" s="45"/>
      <c r="M349" s="223"/>
      <c r="N349" s="224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139</v>
      </c>
      <c r="AU349" s="18" t="s">
        <v>85</v>
      </c>
    </row>
    <row r="350" s="13" customFormat="1">
      <c r="A350" s="13"/>
      <c r="B350" s="225"/>
      <c r="C350" s="226"/>
      <c r="D350" s="227" t="s">
        <v>141</v>
      </c>
      <c r="E350" s="228" t="s">
        <v>19</v>
      </c>
      <c r="F350" s="229" t="s">
        <v>1276</v>
      </c>
      <c r="G350" s="226"/>
      <c r="H350" s="228" t="s">
        <v>19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141</v>
      </c>
      <c r="AU350" s="235" t="s">
        <v>85</v>
      </c>
      <c r="AV350" s="13" t="s">
        <v>83</v>
      </c>
      <c r="AW350" s="13" t="s">
        <v>36</v>
      </c>
      <c r="AX350" s="13" t="s">
        <v>75</v>
      </c>
      <c r="AY350" s="235" t="s">
        <v>131</v>
      </c>
    </row>
    <row r="351" s="14" customFormat="1">
      <c r="A351" s="14"/>
      <c r="B351" s="236"/>
      <c r="C351" s="237"/>
      <c r="D351" s="227" t="s">
        <v>141</v>
      </c>
      <c r="E351" s="238" t="s">
        <v>19</v>
      </c>
      <c r="F351" s="239" t="s">
        <v>1277</v>
      </c>
      <c r="G351" s="237"/>
      <c r="H351" s="240">
        <v>1.2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141</v>
      </c>
      <c r="AU351" s="246" t="s">
        <v>85</v>
      </c>
      <c r="AV351" s="14" t="s">
        <v>85</v>
      </c>
      <c r="AW351" s="14" t="s">
        <v>36</v>
      </c>
      <c r="AX351" s="14" t="s">
        <v>83</v>
      </c>
      <c r="AY351" s="246" t="s">
        <v>131</v>
      </c>
    </row>
    <row r="352" s="2" customFormat="1" ht="16.5" customHeight="1">
      <c r="A352" s="39"/>
      <c r="B352" s="40"/>
      <c r="C352" s="258" t="s">
        <v>1278</v>
      </c>
      <c r="D352" s="258" t="s">
        <v>278</v>
      </c>
      <c r="E352" s="259" t="s">
        <v>1279</v>
      </c>
      <c r="F352" s="260" t="s">
        <v>1280</v>
      </c>
      <c r="G352" s="261" t="s">
        <v>254</v>
      </c>
      <c r="H352" s="262">
        <v>3.3599999999999999</v>
      </c>
      <c r="I352" s="263"/>
      <c r="J352" s="264">
        <f>ROUND(I352*H352,2)</f>
        <v>0</v>
      </c>
      <c r="K352" s="265"/>
      <c r="L352" s="266"/>
      <c r="M352" s="267" t="s">
        <v>19</v>
      </c>
      <c r="N352" s="268" t="s">
        <v>46</v>
      </c>
      <c r="O352" s="85"/>
      <c r="P352" s="216">
        <f>O352*H352</f>
        <v>0</v>
      </c>
      <c r="Q352" s="216">
        <v>1</v>
      </c>
      <c r="R352" s="216">
        <f>Q352*H352</f>
        <v>3.3599999999999999</v>
      </c>
      <c r="S352" s="216">
        <v>0</v>
      </c>
      <c r="T352" s="21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8" t="s">
        <v>188</v>
      </c>
      <c r="AT352" s="218" t="s">
        <v>278</v>
      </c>
      <c r="AU352" s="218" t="s">
        <v>85</v>
      </c>
      <c r="AY352" s="18" t="s">
        <v>131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18" t="s">
        <v>83</v>
      </c>
      <c r="BK352" s="219">
        <f>ROUND(I352*H352,2)</f>
        <v>0</v>
      </c>
      <c r="BL352" s="18" t="s">
        <v>137</v>
      </c>
      <c r="BM352" s="218" t="s">
        <v>1281</v>
      </c>
    </row>
    <row r="353" s="14" customFormat="1">
      <c r="A353" s="14"/>
      <c r="B353" s="236"/>
      <c r="C353" s="237"/>
      <c r="D353" s="227" t="s">
        <v>141</v>
      </c>
      <c r="E353" s="238" t="s">
        <v>19</v>
      </c>
      <c r="F353" s="239" t="s">
        <v>1282</v>
      </c>
      <c r="G353" s="237"/>
      <c r="H353" s="240">
        <v>3.3599999999999999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6" t="s">
        <v>141</v>
      </c>
      <c r="AU353" s="246" t="s">
        <v>85</v>
      </c>
      <c r="AV353" s="14" t="s">
        <v>85</v>
      </c>
      <c r="AW353" s="14" t="s">
        <v>36</v>
      </c>
      <c r="AX353" s="14" t="s">
        <v>83</v>
      </c>
      <c r="AY353" s="246" t="s">
        <v>131</v>
      </c>
    </row>
    <row r="354" s="12" customFormat="1" ht="22.8" customHeight="1">
      <c r="A354" s="12"/>
      <c r="B354" s="190"/>
      <c r="C354" s="191"/>
      <c r="D354" s="192" t="s">
        <v>74</v>
      </c>
      <c r="E354" s="204" t="s">
        <v>137</v>
      </c>
      <c r="F354" s="204" t="s">
        <v>874</v>
      </c>
      <c r="G354" s="191"/>
      <c r="H354" s="191"/>
      <c r="I354" s="194"/>
      <c r="J354" s="205">
        <f>BK354</f>
        <v>0</v>
      </c>
      <c r="K354" s="191"/>
      <c r="L354" s="196"/>
      <c r="M354" s="197"/>
      <c r="N354" s="198"/>
      <c r="O354" s="198"/>
      <c r="P354" s="199">
        <f>SUM(P355:P372)</f>
        <v>0</v>
      </c>
      <c r="Q354" s="198"/>
      <c r="R354" s="199">
        <f>SUM(R355:R372)</f>
        <v>8.5150699999999997</v>
      </c>
      <c r="S354" s="198"/>
      <c r="T354" s="200">
        <f>SUM(T355:T372)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1" t="s">
        <v>83</v>
      </c>
      <c r="AT354" s="202" t="s">
        <v>74</v>
      </c>
      <c r="AU354" s="202" t="s">
        <v>83</v>
      </c>
      <c r="AY354" s="201" t="s">
        <v>131</v>
      </c>
      <c r="BK354" s="203">
        <f>SUM(BK355:BK372)</f>
        <v>0</v>
      </c>
    </row>
    <row r="355" s="2" customFormat="1" ht="44.25" customHeight="1">
      <c r="A355" s="39"/>
      <c r="B355" s="40"/>
      <c r="C355" s="206" t="s">
        <v>1283</v>
      </c>
      <c r="D355" s="206" t="s">
        <v>133</v>
      </c>
      <c r="E355" s="207" t="s">
        <v>1284</v>
      </c>
      <c r="F355" s="208" t="s">
        <v>1285</v>
      </c>
      <c r="G355" s="209" t="s">
        <v>207</v>
      </c>
      <c r="H355" s="210">
        <v>1</v>
      </c>
      <c r="I355" s="211"/>
      <c r="J355" s="212">
        <f>ROUND(I355*H355,2)</f>
        <v>0</v>
      </c>
      <c r="K355" s="213"/>
      <c r="L355" s="45"/>
      <c r="M355" s="214" t="s">
        <v>19</v>
      </c>
      <c r="N355" s="215" t="s">
        <v>46</v>
      </c>
      <c r="O355" s="85"/>
      <c r="P355" s="216">
        <f>O355*H355</f>
        <v>0</v>
      </c>
      <c r="Q355" s="216">
        <v>2.5018699999999998</v>
      </c>
      <c r="R355" s="216">
        <f>Q355*H355</f>
        <v>2.5018699999999998</v>
      </c>
      <c r="S355" s="216">
        <v>0</v>
      </c>
      <c r="T355" s="21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8" t="s">
        <v>137</v>
      </c>
      <c r="AT355" s="218" t="s">
        <v>133</v>
      </c>
      <c r="AU355" s="218" t="s">
        <v>85</v>
      </c>
      <c r="AY355" s="18" t="s">
        <v>131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18" t="s">
        <v>83</v>
      </c>
      <c r="BK355" s="219">
        <f>ROUND(I355*H355,2)</f>
        <v>0</v>
      </c>
      <c r="BL355" s="18" t="s">
        <v>137</v>
      </c>
      <c r="BM355" s="218" t="s">
        <v>1286</v>
      </c>
    </row>
    <row r="356" s="2" customFormat="1">
      <c r="A356" s="39"/>
      <c r="B356" s="40"/>
      <c r="C356" s="41"/>
      <c r="D356" s="220" t="s">
        <v>139</v>
      </c>
      <c r="E356" s="41"/>
      <c r="F356" s="221" t="s">
        <v>1287</v>
      </c>
      <c r="G356" s="41"/>
      <c r="H356" s="41"/>
      <c r="I356" s="222"/>
      <c r="J356" s="41"/>
      <c r="K356" s="41"/>
      <c r="L356" s="45"/>
      <c r="M356" s="223"/>
      <c r="N356" s="224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139</v>
      </c>
      <c r="AU356" s="18" t="s">
        <v>85</v>
      </c>
    </row>
    <row r="357" s="13" customFormat="1">
      <c r="A357" s="13"/>
      <c r="B357" s="225"/>
      <c r="C357" s="226"/>
      <c r="D357" s="227" t="s">
        <v>141</v>
      </c>
      <c r="E357" s="228" t="s">
        <v>19</v>
      </c>
      <c r="F357" s="229" t="s">
        <v>1288</v>
      </c>
      <c r="G357" s="226"/>
      <c r="H357" s="228" t="s">
        <v>19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141</v>
      </c>
      <c r="AU357" s="235" t="s">
        <v>85</v>
      </c>
      <c r="AV357" s="13" t="s">
        <v>83</v>
      </c>
      <c r="AW357" s="13" t="s">
        <v>36</v>
      </c>
      <c r="AX357" s="13" t="s">
        <v>75</v>
      </c>
      <c r="AY357" s="235" t="s">
        <v>131</v>
      </c>
    </row>
    <row r="358" s="14" customFormat="1">
      <c r="A358" s="14"/>
      <c r="B358" s="236"/>
      <c r="C358" s="237"/>
      <c r="D358" s="227" t="s">
        <v>141</v>
      </c>
      <c r="E358" s="238" t="s">
        <v>19</v>
      </c>
      <c r="F358" s="239" t="s">
        <v>1289</v>
      </c>
      <c r="G358" s="237"/>
      <c r="H358" s="240">
        <v>1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141</v>
      </c>
      <c r="AU358" s="246" t="s">
        <v>85</v>
      </c>
      <c r="AV358" s="14" t="s">
        <v>85</v>
      </c>
      <c r="AW358" s="14" t="s">
        <v>36</v>
      </c>
      <c r="AX358" s="14" t="s">
        <v>83</v>
      </c>
      <c r="AY358" s="246" t="s">
        <v>131</v>
      </c>
    </row>
    <row r="359" s="2" customFormat="1" ht="55.5" customHeight="1">
      <c r="A359" s="39"/>
      <c r="B359" s="40"/>
      <c r="C359" s="206" t="s">
        <v>1290</v>
      </c>
      <c r="D359" s="206" t="s">
        <v>133</v>
      </c>
      <c r="E359" s="207" t="s">
        <v>1291</v>
      </c>
      <c r="F359" s="208" t="s">
        <v>1292</v>
      </c>
      <c r="G359" s="209" t="s">
        <v>136</v>
      </c>
      <c r="H359" s="210">
        <v>3</v>
      </c>
      <c r="I359" s="211"/>
      <c r="J359" s="212">
        <f>ROUND(I359*H359,2)</f>
        <v>0</v>
      </c>
      <c r="K359" s="213"/>
      <c r="L359" s="45"/>
      <c r="M359" s="214" t="s">
        <v>19</v>
      </c>
      <c r="N359" s="215" t="s">
        <v>46</v>
      </c>
      <c r="O359" s="85"/>
      <c r="P359" s="216">
        <f>O359*H359</f>
        <v>0</v>
      </c>
      <c r="Q359" s="216">
        <v>1.6128</v>
      </c>
      <c r="R359" s="216">
        <f>Q359*H359</f>
        <v>4.8384</v>
      </c>
      <c r="S359" s="216">
        <v>0</v>
      </c>
      <c r="T359" s="21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8" t="s">
        <v>137</v>
      </c>
      <c r="AT359" s="218" t="s">
        <v>133</v>
      </c>
      <c r="AU359" s="218" t="s">
        <v>85</v>
      </c>
      <c r="AY359" s="18" t="s">
        <v>131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8" t="s">
        <v>83</v>
      </c>
      <c r="BK359" s="219">
        <f>ROUND(I359*H359,2)</f>
        <v>0</v>
      </c>
      <c r="BL359" s="18" t="s">
        <v>137</v>
      </c>
      <c r="BM359" s="218" t="s">
        <v>1293</v>
      </c>
    </row>
    <row r="360" s="2" customFormat="1">
      <c r="A360" s="39"/>
      <c r="B360" s="40"/>
      <c r="C360" s="41"/>
      <c r="D360" s="220" t="s">
        <v>139</v>
      </c>
      <c r="E360" s="41"/>
      <c r="F360" s="221" t="s">
        <v>1294</v>
      </c>
      <c r="G360" s="41"/>
      <c r="H360" s="41"/>
      <c r="I360" s="222"/>
      <c r="J360" s="41"/>
      <c r="K360" s="41"/>
      <c r="L360" s="45"/>
      <c r="M360" s="223"/>
      <c r="N360" s="224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139</v>
      </c>
      <c r="AU360" s="18" t="s">
        <v>85</v>
      </c>
    </row>
    <row r="361" s="13" customFormat="1">
      <c r="A361" s="13"/>
      <c r="B361" s="225"/>
      <c r="C361" s="226"/>
      <c r="D361" s="227" t="s">
        <v>141</v>
      </c>
      <c r="E361" s="228" t="s">
        <v>19</v>
      </c>
      <c r="F361" s="229" t="s">
        <v>1295</v>
      </c>
      <c r="G361" s="226"/>
      <c r="H361" s="228" t="s">
        <v>19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141</v>
      </c>
      <c r="AU361" s="235" t="s">
        <v>85</v>
      </c>
      <c r="AV361" s="13" t="s">
        <v>83</v>
      </c>
      <c r="AW361" s="13" t="s">
        <v>36</v>
      </c>
      <c r="AX361" s="13" t="s">
        <v>75</v>
      </c>
      <c r="AY361" s="235" t="s">
        <v>131</v>
      </c>
    </row>
    <row r="362" s="14" customFormat="1">
      <c r="A362" s="14"/>
      <c r="B362" s="236"/>
      <c r="C362" s="237"/>
      <c r="D362" s="227" t="s">
        <v>141</v>
      </c>
      <c r="E362" s="238" t="s">
        <v>19</v>
      </c>
      <c r="F362" s="239" t="s">
        <v>1296</v>
      </c>
      <c r="G362" s="237"/>
      <c r="H362" s="240">
        <v>3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141</v>
      </c>
      <c r="AU362" s="246" t="s">
        <v>85</v>
      </c>
      <c r="AV362" s="14" t="s">
        <v>85</v>
      </c>
      <c r="AW362" s="14" t="s">
        <v>36</v>
      </c>
      <c r="AX362" s="14" t="s">
        <v>83</v>
      </c>
      <c r="AY362" s="246" t="s">
        <v>131</v>
      </c>
    </row>
    <row r="363" s="2" customFormat="1" ht="49.05" customHeight="1">
      <c r="A363" s="39"/>
      <c r="B363" s="40"/>
      <c r="C363" s="206" t="s">
        <v>488</v>
      </c>
      <c r="D363" s="206" t="s">
        <v>133</v>
      </c>
      <c r="E363" s="207" t="s">
        <v>1297</v>
      </c>
      <c r="F363" s="208" t="s">
        <v>1298</v>
      </c>
      <c r="G363" s="209" t="s">
        <v>136</v>
      </c>
      <c r="H363" s="210">
        <v>320</v>
      </c>
      <c r="I363" s="211"/>
      <c r="J363" s="212">
        <f>ROUND(I363*H363,2)</f>
        <v>0</v>
      </c>
      <c r="K363" s="213"/>
      <c r="L363" s="45"/>
      <c r="M363" s="214" t="s">
        <v>19</v>
      </c>
      <c r="N363" s="215" t="s">
        <v>46</v>
      </c>
      <c r="O363" s="85"/>
      <c r="P363" s="216">
        <f>O363*H363</f>
        <v>0</v>
      </c>
      <c r="Q363" s="216">
        <v>0.00027999999999999998</v>
      </c>
      <c r="R363" s="216">
        <f>Q363*H363</f>
        <v>0.089599999999999985</v>
      </c>
      <c r="S363" s="216">
        <v>0</v>
      </c>
      <c r="T363" s="21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8" t="s">
        <v>137</v>
      </c>
      <c r="AT363" s="218" t="s">
        <v>133</v>
      </c>
      <c r="AU363" s="218" t="s">
        <v>85</v>
      </c>
      <c r="AY363" s="18" t="s">
        <v>131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18" t="s">
        <v>83</v>
      </c>
      <c r="BK363" s="219">
        <f>ROUND(I363*H363,2)</f>
        <v>0</v>
      </c>
      <c r="BL363" s="18" t="s">
        <v>137</v>
      </c>
      <c r="BM363" s="218" t="s">
        <v>1299</v>
      </c>
    </row>
    <row r="364" s="2" customFormat="1">
      <c r="A364" s="39"/>
      <c r="B364" s="40"/>
      <c r="C364" s="41"/>
      <c r="D364" s="220" t="s">
        <v>139</v>
      </c>
      <c r="E364" s="41"/>
      <c r="F364" s="221" t="s">
        <v>1300</v>
      </c>
      <c r="G364" s="41"/>
      <c r="H364" s="41"/>
      <c r="I364" s="222"/>
      <c r="J364" s="41"/>
      <c r="K364" s="41"/>
      <c r="L364" s="45"/>
      <c r="M364" s="223"/>
      <c r="N364" s="224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139</v>
      </c>
      <c r="AU364" s="18" t="s">
        <v>85</v>
      </c>
    </row>
    <row r="365" s="2" customFormat="1">
      <c r="A365" s="39"/>
      <c r="B365" s="40"/>
      <c r="C365" s="41"/>
      <c r="D365" s="227" t="s">
        <v>336</v>
      </c>
      <c r="E365" s="41"/>
      <c r="F365" s="269" t="s">
        <v>1301</v>
      </c>
      <c r="G365" s="41"/>
      <c r="H365" s="41"/>
      <c r="I365" s="222"/>
      <c r="J365" s="41"/>
      <c r="K365" s="41"/>
      <c r="L365" s="45"/>
      <c r="M365" s="223"/>
      <c r="N365" s="224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336</v>
      </c>
      <c r="AU365" s="18" t="s">
        <v>85</v>
      </c>
    </row>
    <row r="366" s="2" customFormat="1" ht="24.15" customHeight="1">
      <c r="A366" s="39"/>
      <c r="B366" s="40"/>
      <c r="C366" s="258" t="s">
        <v>1302</v>
      </c>
      <c r="D366" s="258" t="s">
        <v>278</v>
      </c>
      <c r="E366" s="259" t="s">
        <v>557</v>
      </c>
      <c r="F366" s="260" t="s">
        <v>558</v>
      </c>
      <c r="G366" s="261" t="s">
        <v>136</v>
      </c>
      <c r="H366" s="262">
        <v>384</v>
      </c>
      <c r="I366" s="263"/>
      <c r="J366" s="264">
        <f>ROUND(I366*H366,2)</f>
        <v>0</v>
      </c>
      <c r="K366" s="265"/>
      <c r="L366" s="266"/>
      <c r="M366" s="267" t="s">
        <v>19</v>
      </c>
      <c r="N366" s="268" t="s">
        <v>46</v>
      </c>
      <c r="O366" s="85"/>
      <c r="P366" s="216">
        <f>O366*H366</f>
        <v>0</v>
      </c>
      <c r="Q366" s="216">
        <v>0.00050000000000000001</v>
      </c>
      <c r="R366" s="216">
        <f>Q366*H366</f>
        <v>0.192</v>
      </c>
      <c r="S366" s="216">
        <v>0</v>
      </c>
      <c r="T366" s="21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8" t="s">
        <v>188</v>
      </c>
      <c r="AT366" s="218" t="s">
        <v>278</v>
      </c>
      <c r="AU366" s="218" t="s">
        <v>85</v>
      </c>
      <c r="AY366" s="18" t="s">
        <v>131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8" t="s">
        <v>83</v>
      </c>
      <c r="BK366" s="219">
        <f>ROUND(I366*H366,2)</f>
        <v>0</v>
      </c>
      <c r="BL366" s="18" t="s">
        <v>137</v>
      </c>
      <c r="BM366" s="218" t="s">
        <v>1303</v>
      </c>
    </row>
    <row r="367" s="14" customFormat="1">
      <c r="A367" s="14"/>
      <c r="B367" s="236"/>
      <c r="C367" s="237"/>
      <c r="D367" s="227" t="s">
        <v>141</v>
      </c>
      <c r="E367" s="238" t="s">
        <v>19</v>
      </c>
      <c r="F367" s="239" t="s">
        <v>1304</v>
      </c>
      <c r="G367" s="237"/>
      <c r="H367" s="240">
        <v>384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141</v>
      </c>
      <c r="AU367" s="246" t="s">
        <v>85</v>
      </c>
      <c r="AV367" s="14" t="s">
        <v>85</v>
      </c>
      <c r="AW367" s="14" t="s">
        <v>36</v>
      </c>
      <c r="AX367" s="14" t="s">
        <v>83</v>
      </c>
      <c r="AY367" s="246" t="s">
        <v>131</v>
      </c>
    </row>
    <row r="368" s="2" customFormat="1" ht="49.05" customHeight="1">
      <c r="A368" s="39"/>
      <c r="B368" s="40"/>
      <c r="C368" s="206" t="s">
        <v>1305</v>
      </c>
      <c r="D368" s="206" t="s">
        <v>133</v>
      </c>
      <c r="E368" s="207" t="s">
        <v>1306</v>
      </c>
      <c r="F368" s="208" t="s">
        <v>1307</v>
      </c>
      <c r="G368" s="209" t="s">
        <v>136</v>
      </c>
      <c r="H368" s="210">
        <v>1015</v>
      </c>
      <c r="I368" s="211"/>
      <c r="J368" s="212">
        <f>ROUND(I368*H368,2)</f>
        <v>0</v>
      </c>
      <c r="K368" s="213"/>
      <c r="L368" s="45"/>
      <c r="M368" s="214" t="s">
        <v>19</v>
      </c>
      <c r="N368" s="215" t="s">
        <v>46</v>
      </c>
      <c r="O368" s="85"/>
      <c r="P368" s="216">
        <f>O368*H368</f>
        <v>0</v>
      </c>
      <c r="Q368" s="216">
        <v>0.00027999999999999998</v>
      </c>
      <c r="R368" s="216">
        <f>Q368*H368</f>
        <v>0.28419999999999995</v>
      </c>
      <c r="S368" s="216">
        <v>0</v>
      </c>
      <c r="T368" s="21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8" t="s">
        <v>137</v>
      </c>
      <c r="AT368" s="218" t="s">
        <v>133</v>
      </c>
      <c r="AU368" s="218" t="s">
        <v>85</v>
      </c>
      <c r="AY368" s="18" t="s">
        <v>131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18" t="s">
        <v>83</v>
      </c>
      <c r="BK368" s="219">
        <f>ROUND(I368*H368,2)</f>
        <v>0</v>
      </c>
      <c r="BL368" s="18" t="s">
        <v>137</v>
      </c>
      <c r="BM368" s="218" t="s">
        <v>1308</v>
      </c>
    </row>
    <row r="369" s="2" customFormat="1">
      <c r="A369" s="39"/>
      <c r="B369" s="40"/>
      <c r="C369" s="41"/>
      <c r="D369" s="220" t="s">
        <v>139</v>
      </c>
      <c r="E369" s="41"/>
      <c r="F369" s="221" t="s">
        <v>1309</v>
      </c>
      <c r="G369" s="41"/>
      <c r="H369" s="41"/>
      <c r="I369" s="222"/>
      <c r="J369" s="41"/>
      <c r="K369" s="41"/>
      <c r="L369" s="45"/>
      <c r="M369" s="223"/>
      <c r="N369" s="224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139</v>
      </c>
      <c r="AU369" s="18" t="s">
        <v>85</v>
      </c>
    </row>
    <row r="370" s="2" customFormat="1">
      <c r="A370" s="39"/>
      <c r="B370" s="40"/>
      <c r="C370" s="41"/>
      <c r="D370" s="227" t="s">
        <v>336</v>
      </c>
      <c r="E370" s="41"/>
      <c r="F370" s="269" t="s">
        <v>1301</v>
      </c>
      <c r="G370" s="41"/>
      <c r="H370" s="41"/>
      <c r="I370" s="222"/>
      <c r="J370" s="41"/>
      <c r="K370" s="41"/>
      <c r="L370" s="45"/>
      <c r="M370" s="223"/>
      <c r="N370" s="224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336</v>
      </c>
      <c r="AU370" s="18" t="s">
        <v>85</v>
      </c>
    </row>
    <row r="371" s="2" customFormat="1" ht="24.15" customHeight="1">
      <c r="A371" s="39"/>
      <c r="B371" s="40"/>
      <c r="C371" s="258" t="s">
        <v>1310</v>
      </c>
      <c r="D371" s="258" t="s">
        <v>278</v>
      </c>
      <c r="E371" s="259" t="s">
        <v>557</v>
      </c>
      <c r="F371" s="260" t="s">
        <v>558</v>
      </c>
      <c r="G371" s="261" t="s">
        <v>136</v>
      </c>
      <c r="H371" s="262">
        <v>1218</v>
      </c>
      <c r="I371" s="263"/>
      <c r="J371" s="264">
        <f>ROUND(I371*H371,2)</f>
        <v>0</v>
      </c>
      <c r="K371" s="265"/>
      <c r="L371" s="266"/>
      <c r="M371" s="267" t="s">
        <v>19</v>
      </c>
      <c r="N371" s="268" t="s">
        <v>46</v>
      </c>
      <c r="O371" s="85"/>
      <c r="P371" s="216">
        <f>O371*H371</f>
        <v>0</v>
      </c>
      <c r="Q371" s="216">
        <v>0.00050000000000000001</v>
      </c>
      <c r="R371" s="216">
        <f>Q371*H371</f>
        <v>0.60899999999999999</v>
      </c>
      <c r="S371" s="216">
        <v>0</v>
      </c>
      <c r="T371" s="21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8" t="s">
        <v>188</v>
      </c>
      <c r="AT371" s="218" t="s">
        <v>278</v>
      </c>
      <c r="AU371" s="218" t="s">
        <v>85</v>
      </c>
      <c r="AY371" s="18" t="s">
        <v>131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8" t="s">
        <v>83</v>
      </c>
      <c r="BK371" s="219">
        <f>ROUND(I371*H371,2)</f>
        <v>0</v>
      </c>
      <c r="BL371" s="18" t="s">
        <v>137</v>
      </c>
      <c r="BM371" s="218" t="s">
        <v>1311</v>
      </c>
    </row>
    <row r="372" s="14" customFormat="1">
      <c r="A372" s="14"/>
      <c r="B372" s="236"/>
      <c r="C372" s="237"/>
      <c r="D372" s="227" t="s">
        <v>141</v>
      </c>
      <c r="E372" s="238" t="s">
        <v>19</v>
      </c>
      <c r="F372" s="239" t="s">
        <v>1312</v>
      </c>
      <c r="G372" s="237"/>
      <c r="H372" s="240">
        <v>1218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141</v>
      </c>
      <c r="AU372" s="246" t="s">
        <v>85</v>
      </c>
      <c r="AV372" s="14" t="s">
        <v>85</v>
      </c>
      <c r="AW372" s="14" t="s">
        <v>36</v>
      </c>
      <c r="AX372" s="14" t="s">
        <v>83</v>
      </c>
      <c r="AY372" s="246" t="s">
        <v>131</v>
      </c>
    </row>
    <row r="373" s="12" customFormat="1" ht="22.8" customHeight="1">
      <c r="A373" s="12"/>
      <c r="B373" s="190"/>
      <c r="C373" s="191"/>
      <c r="D373" s="192" t="s">
        <v>74</v>
      </c>
      <c r="E373" s="204" t="s">
        <v>475</v>
      </c>
      <c r="F373" s="204" t="s">
        <v>476</v>
      </c>
      <c r="G373" s="191"/>
      <c r="H373" s="191"/>
      <c r="I373" s="194"/>
      <c r="J373" s="205">
        <f>BK373</f>
        <v>0</v>
      </c>
      <c r="K373" s="191"/>
      <c r="L373" s="196"/>
      <c r="M373" s="197"/>
      <c r="N373" s="198"/>
      <c r="O373" s="198"/>
      <c r="P373" s="199">
        <f>SUM(P374:P375)</f>
        <v>0</v>
      </c>
      <c r="Q373" s="198"/>
      <c r="R373" s="199">
        <f>SUM(R374:R375)</f>
        <v>0</v>
      </c>
      <c r="S373" s="198"/>
      <c r="T373" s="200">
        <f>SUM(T374:T375)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1" t="s">
        <v>83</v>
      </c>
      <c r="AT373" s="202" t="s">
        <v>74</v>
      </c>
      <c r="AU373" s="202" t="s">
        <v>83</v>
      </c>
      <c r="AY373" s="201" t="s">
        <v>131</v>
      </c>
      <c r="BK373" s="203">
        <f>SUM(BK374:BK375)</f>
        <v>0</v>
      </c>
    </row>
    <row r="374" s="2" customFormat="1" ht="24.15" customHeight="1">
      <c r="A374" s="39"/>
      <c r="B374" s="40"/>
      <c r="C374" s="206" t="s">
        <v>1313</v>
      </c>
      <c r="D374" s="206" t="s">
        <v>133</v>
      </c>
      <c r="E374" s="207" t="s">
        <v>1314</v>
      </c>
      <c r="F374" s="208" t="s">
        <v>1315</v>
      </c>
      <c r="G374" s="209" t="s">
        <v>254</v>
      </c>
      <c r="H374" s="210">
        <v>1508.04</v>
      </c>
      <c r="I374" s="211"/>
      <c r="J374" s="212">
        <f>ROUND(I374*H374,2)</f>
        <v>0</v>
      </c>
      <c r="K374" s="213"/>
      <c r="L374" s="45"/>
      <c r="M374" s="214" t="s">
        <v>19</v>
      </c>
      <c r="N374" s="215" t="s">
        <v>46</v>
      </c>
      <c r="O374" s="85"/>
      <c r="P374" s="216">
        <f>O374*H374</f>
        <v>0</v>
      </c>
      <c r="Q374" s="216">
        <v>0</v>
      </c>
      <c r="R374" s="216">
        <f>Q374*H374</f>
        <v>0</v>
      </c>
      <c r="S374" s="216">
        <v>0</v>
      </c>
      <c r="T374" s="21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8" t="s">
        <v>137</v>
      </c>
      <c r="AT374" s="218" t="s">
        <v>133</v>
      </c>
      <c r="AU374" s="218" t="s">
        <v>85</v>
      </c>
      <c r="AY374" s="18" t="s">
        <v>131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18" t="s">
        <v>83</v>
      </c>
      <c r="BK374" s="219">
        <f>ROUND(I374*H374,2)</f>
        <v>0</v>
      </c>
      <c r="BL374" s="18" t="s">
        <v>137</v>
      </c>
      <c r="BM374" s="218" t="s">
        <v>1316</v>
      </c>
    </row>
    <row r="375" s="2" customFormat="1">
      <c r="A375" s="39"/>
      <c r="B375" s="40"/>
      <c r="C375" s="41"/>
      <c r="D375" s="220" t="s">
        <v>139</v>
      </c>
      <c r="E375" s="41"/>
      <c r="F375" s="221" t="s">
        <v>1317</v>
      </c>
      <c r="G375" s="41"/>
      <c r="H375" s="41"/>
      <c r="I375" s="222"/>
      <c r="J375" s="41"/>
      <c r="K375" s="41"/>
      <c r="L375" s="45"/>
      <c r="M375" s="285"/>
      <c r="N375" s="286"/>
      <c r="O375" s="287"/>
      <c r="P375" s="287"/>
      <c r="Q375" s="287"/>
      <c r="R375" s="287"/>
      <c r="S375" s="287"/>
      <c r="T375" s="288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139</v>
      </c>
      <c r="AU375" s="18" t="s">
        <v>85</v>
      </c>
    </row>
    <row r="376" s="2" customFormat="1" ht="6.96" customHeight="1">
      <c r="A376" s="39"/>
      <c r="B376" s="60"/>
      <c r="C376" s="61"/>
      <c r="D376" s="61"/>
      <c r="E376" s="61"/>
      <c r="F376" s="61"/>
      <c r="G376" s="61"/>
      <c r="H376" s="61"/>
      <c r="I376" s="61"/>
      <c r="J376" s="61"/>
      <c r="K376" s="61"/>
      <c r="L376" s="45"/>
      <c r="M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</row>
  </sheetData>
  <sheetProtection sheet="1" autoFilter="0" formatColumns="0" formatRows="0" objects="1" scenarios="1" spinCount="100000" saltValue="oLZnCItOl60HXFg3aZDR1HZIq0NaS7DQfjd9x0L2Z6GN2hjuEH3go77m0FKfZBzYijVfd/Lm9MDlnBeQgcHXIQ==" hashValue="n1CsMEtvkzbIpW3idqjVfKbnrx43rYJNPymATkjx4+AjG1h7gdMcH2imdP2V5/d2hR82EzGp0VGQrySdVMid0w==" algorithmName="SHA-512" password="C68C"/>
  <autoFilter ref="C84:K37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11301111"/>
    <hyperlink ref="F93" r:id="rId2" display="https://podminky.urs.cz/item/CS_URS_2024_01/121151103"/>
    <hyperlink ref="F97" r:id="rId3" display="https://podminky.urs.cz/item/CS_URS_2024_01/131313701"/>
    <hyperlink ref="F102" r:id="rId4" display="https://podminky.urs.cz/item/CS_URS_2024_01/131351106"/>
    <hyperlink ref="F110" r:id="rId5" display="https://podminky.urs.cz/item/CS_URS_2024_01/132351102"/>
    <hyperlink ref="F117" r:id="rId6" display="https://podminky.urs.cz/item/CS_URS_2024_01/132354204"/>
    <hyperlink ref="F132" r:id="rId7" display="https://podminky.urs.cz/item/CS_URS_2024_01/132312221"/>
    <hyperlink ref="F136" r:id="rId8" display="https://podminky.urs.cz/item/CS_URS_2024_01/162351103"/>
    <hyperlink ref="F145" r:id="rId9" display="https://podminky.urs.cz/item/CS_URS_2024_01/162351103"/>
    <hyperlink ref="F154" r:id="rId10" display="https://podminky.urs.cz/item/CS_URS_2024_01/162751117"/>
    <hyperlink ref="F162" r:id="rId11" display="https://podminky.urs.cz/item/CS_URS_2024_01/167102111"/>
    <hyperlink ref="F165" r:id="rId12" display="https://podminky.urs.cz/item/CS_URS_2024_01/167151111"/>
    <hyperlink ref="F174" r:id="rId13" display="https://podminky.urs.cz/item/CS_URS_2024_01/171201231"/>
    <hyperlink ref="F177" r:id="rId14" display="https://podminky.urs.cz/item/CS_URS_2024_01/171251201"/>
    <hyperlink ref="F180" r:id="rId15" display="https://podminky.urs.cz/item/CS_URS_2024_01/174151101"/>
    <hyperlink ref="F186" r:id="rId16" display="https://podminky.urs.cz/item/CS_URS_2024_01/174151101"/>
    <hyperlink ref="F192" r:id="rId17" display="https://podminky.urs.cz/item/CS_URS_2024_01/182113121"/>
    <hyperlink ref="F196" r:id="rId18" display="https://podminky.urs.cz/item/CS_URS_2024_01/182611111"/>
    <hyperlink ref="F198" r:id="rId19" display="https://podminky.urs.cz/item/CS_URS_2024_01/184813212R"/>
    <hyperlink ref="F203" r:id="rId20" display="https://podminky.urs.cz/item/CS_URS_2024_01/184818112"/>
    <hyperlink ref="F207" r:id="rId21" display="https://podminky.urs.cz/item/CS_URS_2024_01/184818232"/>
    <hyperlink ref="F209" r:id="rId22" display="https://podminky.urs.cz/item/CS_URS_2024_01/184818233"/>
    <hyperlink ref="F211" r:id="rId23" display="https://podminky.urs.cz/item/CS_URS_2024_01/184818234"/>
    <hyperlink ref="F213" r:id="rId24" display="https://podminky.urs.cz/item/CS_URS_2024_01/181411131"/>
    <hyperlink ref="F218" r:id="rId25" display="https://podminky.urs.cz/item/CS_URS_2024_01/181411132"/>
    <hyperlink ref="F224" r:id="rId26" display="https://podminky.urs.cz/item/CS_URS_2024_01/181411121"/>
    <hyperlink ref="F230" r:id="rId27" display="https://podminky.urs.cz/item/CS_URS_2024_01/183403113"/>
    <hyperlink ref="F246" r:id="rId28" display="https://podminky.urs.cz/item/CS_URS_2024_01/183403213"/>
    <hyperlink ref="F250" r:id="rId29" display="https://podminky.urs.cz/item/CS_URS_2024_01/184813511"/>
    <hyperlink ref="F262" r:id="rId30" display="https://podminky.urs.cz/item/CS_URS_2024_01/184813512"/>
    <hyperlink ref="F265" r:id="rId31" display="https://podminky.urs.cz/item/CS_URS_2023_02/182303111"/>
    <hyperlink ref="F271" r:id="rId32" display="https://podminky.urs.cz/item/CS_URS_2024_01/184854213"/>
    <hyperlink ref="F285" r:id="rId33" display="https://podminky.urs.cz/item/CS_URS_2024_01/184854225"/>
    <hyperlink ref="F291" r:id="rId34" display="https://podminky.urs.cz/item/CS_URS_2024_01/182111121"/>
    <hyperlink ref="F295" r:id="rId35" display="https://podminky.urs.cz/item/CS_URS_2024_01/181351103"/>
    <hyperlink ref="F308" r:id="rId36" display="https://podminky.urs.cz/item/CS_URS_2024_01/182351133"/>
    <hyperlink ref="F312" r:id="rId37" display="https://podminky.urs.cz/item/CS_URS_2024_01/183102315"/>
    <hyperlink ref="F321" r:id="rId38" display="https://podminky.urs.cz/item/CS_URS_2024_01/184201121"/>
    <hyperlink ref="F324" r:id="rId39" display="https://podminky.urs.cz/item/CS_URS_2024_01/184215132"/>
    <hyperlink ref="F328" r:id="rId40" display="https://podminky.urs.cz/item/CS_URS_2024_01/184215412"/>
    <hyperlink ref="F332" r:id="rId41" display="https://podminky.urs.cz/item/CS_URS_2024_01/184911421"/>
    <hyperlink ref="F337" r:id="rId42" display="https://podminky.urs.cz/item/CS_URS_2024_01/185803111R"/>
    <hyperlink ref="F340" r:id="rId43" display="https://podminky.urs.cz/item/CS_URS_2023_02/185851121"/>
    <hyperlink ref="F344" r:id="rId44" display="https://podminky.urs.cz/item/CS_URS_2024_01/275214211"/>
    <hyperlink ref="F349" r:id="rId45" display="https://podminky.urs.cz/item/CS_URS_2024_01/321222312"/>
    <hyperlink ref="F356" r:id="rId46" display="https://podminky.urs.cz/item/CS_URS_2024_01/452313161"/>
    <hyperlink ref="F360" r:id="rId47" display="https://podminky.urs.cz/item/CS_URS_2024_01/465511515"/>
    <hyperlink ref="F364" r:id="rId48" display="https://podminky.urs.cz/item/CS_URS_2024_01/457971111"/>
    <hyperlink ref="F369" r:id="rId49" display="https://podminky.urs.cz/item/CS_URS_2024_01/457971121"/>
    <hyperlink ref="F375" r:id="rId50" display="https://podminky.urs.cz/item/CS_URS_2024_01/998318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hidden="1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Parkovací plochy na ulici Školní v Kopřivnici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1318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28</v>
      </c>
      <c r="J15" s="137" t="s">
        <v>29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28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ROUND((SUM(BE83:BE175)),  2)</f>
        <v>0</v>
      </c>
      <c r="G33" s="39"/>
      <c r="H33" s="39"/>
      <c r="I33" s="149">
        <v>0.20999999999999999</v>
      </c>
      <c r="J33" s="148">
        <f>ROUND(((SUM(BE83:BE175))*I33),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47</v>
      </c>
      <c r="F34" s="148">
        <f>ROUND((SUM(BF83:BF175)),  2)</f>
        <v>0</v>
      </c>
      <c r="G34" s="39"/>
      <c r="H34" s="39"/>
      <c r="I34" s="149">
        <v>0.14999999999999999</v>
      </c>
      <c r="J34" s="148">
        <f>ROUND(((SUM(BF83:BF175))*I34),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ROUND((SUM(BG83:BG175)),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ROUND((SUM(BH83:BH175)),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ROUND((SUM(BI83:BI175)),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Parkovací plochy na ulici Školní v Kopřivnici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SO05_N - KTÚ - nezpůsobilé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Kopřivnice</v>
      </c>
      <c r="G52" s="41"/>
      <c r="H52" s="41"/>
      <c r="I52" s="33" t="s">
        <v>23</v>
      </c>
      <c r="J52" s="73" t="str">
        <f>IF(J12="","",J12)</f>
        <v>6. 2. 2024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Kopřivnice</v>
      </c>
      <c r="G54" s="41"/>
      <c r="H54" s="41"/>
      <c r="I54" s="33" t="s">
        <v>32</v>
      </c>
      <c r="J54" s="37" t="str">
        <f>E21</f>
        <v>AWT Rekultivace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Lenka Kropáčová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502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111</v>
      </c>
      <c r="E62" s="175"/>
      <c r="F62" s="175"/>
      <c r="G62" s="175"/>
      <c r="H62" s="175"/>
      <c r="I62" s="175"/>
      <c r="J62" s="176">
        <f>J149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113</v>
      </c>
      <c r="E63" s="175"/>
      <c r="F63" s="175"/>
      <c r="G63" s="175"/>
      <c r="H63" s="175"/>
      <c r="I63" s="175"/>
      <c r="J63" s="176">
        <f>J173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Parkovací plochy na ulici Školní v Kopřivnici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102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SO05_N - KTÚ - nezpůsobilé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Město Kopřivnice</v>
      </c>
      <c r="G77" s="41"/>
      <c r="H77" s="41"/>
      <c r="I77" s="33" t="s">
        <v>23</v>
      </c>
      <c r="J77" s="73" t="str">
        <f>IF(J12="","",J12)</f>
        <v>6. 2. 2024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Město Kopřivnice</v>
      </c>
      <c r="G79" s="41"/>
      <c r="H79" s="41"/>
      <c r="I79" s="33" t="s">
        <v>32</v>
      </c>
      <c r="J79" s="37" t="str">
        <f>E21</f>
        <v>AWT Rekultivace a.s.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37</v>
      </c>
      <c r="J80" s="37" t="str">
        <f>E24</f>
        <v>Ing. Lenka Kropáčová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117</v>
      </c>
      <c r="D82" s="181" t="s">
        <v>60</v>
      </c>
      <c r="E82" s="181" t="s">
        <v>56</v>
      </c>
      <c r="F82" s="181" t="s">
        <v>57</v>
      </c>
      <c r="G82" s="181" t="s">
        <v>118</v>
      </c>
      <c r="H82" s="181" t="s">
        <v>119</v>
      </c>
      <c r="I82" s="181" t="s">
        <v>120</v>
      </c>
      <c r="J82" s="182" t="s">
        <v>106</v>
      </c>
      <c r="K82" s="183" t="s">
        <v>121</v>
      </c>
      <c r="L82" s="184"/>
      <c r="M82" s="93" t="s">
        <v>19</v>
      </c>
      <c r="N82" s="94" t="s">
        <v>45</v>
      </c>
      <c r="O82" s="94" t="s">
        <v>122</v>
      </c>
      <c r="P82" s="94" t="s">
        <v>123</v>
      </c>
      <c r="Q82" s="94" t="s">
        <v>124</v>
      </c>
      <c r="R82" s="94" t="s">
        <v>125</v>
      </c>
      <c r="S82" s="94" t="s">
        <v>126</v>
      </c>
      <c r="T82" s="95" t="s">
        <v>127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128</v>
      </c>
      <c r="D83" s="41"/>
      <c r="E83" s="41"/>
      <c r="F83" s="41"/>
      <c r="G83" s="41"/>
      <c r="H83" s="41"/>
      <c r="I83" s="41"/>
      <c r="J83" s="185">
        <f>BK83</f>
        <v>0</v>
      </c>
      <c r="K83" s="41"/>
      <c r="L83" s="45"/>
      <c r="M83" s="96"/>
      <c r="N83" s="186"/>
      <c r="O83" s="97"/>
      <c r="P83" s="187">
        <f>P84</f>
        <v>0</v>
      </c>
      <c r="Q83" s="97"/>
      <c r="R83" s="187">
        <f>R84</f>
        <v>188.44785602999997</v>
      </c>
      <c r="S83" s="97"/>
      <c r="T83" s="188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74</v>
      </c>
      <c r="AU83" s="18" t="s">
        <v>107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74</v>
      </c>
      <c r="E84" s="193" t="s">
        <v>129</v>
      </c>
      <c r="F84" s="193" t="s">
        <v>130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P85+P149+P173</f>
        <v>0</v>
      </c>
      <c r="Q84" s="198"/>
      <c r="R84" s="199">
        <f>R85+R149+R173</f>
        <v>188.44785602999997</v>
      </c>
      <c r="S84" s="198"/>
      <c r="T84" s="200">
        <f>T85+T149+T173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83</v>
      </c>
      <c r="AT84" s="202" t="s">
        <v>74</v>
      </c>
      <c r="AU84" s="202" t="s">
        <v>75</v>
      </c>
      <c r="AY84" s="201" t="s">
        <v>131</v>
      </c>
      <c r="BK84" s="203">
        <f>BK85+BK149+BK173</f>
        <v>0</v>
      </c>
    </row>
    <row r="85" s="12" customFormat="1" ht="22.8" customHeight="1">
      <c r="A85" s="12"/>
      <c r="B85" s="190"/>
      <c r="C85" s="191"/>
      <c r="D85" s="192" t="s">
        <v>74</v>
      </c>
      <c r="E85" s="204" t="s">
        <v>165</v>
      </c>
      <c r="F85" s="204" t="s">
        <v>582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SUM(P86:P148)</f>
        <v>0</v>
      </c>
      <c r="Q85" s="198"/>
      <c r="R85" s="199">
        <f>SUM(R86:R148)</f>
        <v>185.36786354999998</v>
      </c>
      <c r="S85" s="198"/>
      <c r="T85" s="200">
        <f>SUM(T86:T148)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83</v>
      </c>
      <c r="AT85" s="202" t="s">
        <v>74</v>
      </c>
      <c r="AU85" s="202" t="s">
        <v>83</v>
      </c>
      <c r="AY85" s="201" t="s">
        <v>131</v>
      </c>
      <c r="BK85" s="203">
        <f>SUM(BK86:BK148)</f>
        <v>0</v>
      </c>
    </row>
    <row r="86" s="2" customFormat="1" ht="37.8" customHeight="1">
      <c r="A86" s="39"/>
      <c r="B86" s="40"/>
      <c r="C86" s="206" t="s">
        <v>83</v>
      </c>
      <c r="D86" s="206" t="s">
        <v>133</v>
      </c>
      <c r="E86" s="207" t="s">
        <v>1319</v>
      </c>
      <c r="F86" s="208" t="s">
        <v>1320</v>
      </c>
      <c r="G86" s="209" t="s">
        <v>136</v>
      </c>
      <c r="H86" s="210">
        <v>127</v>
      </c>
      <c r="I86" s="211"/>
      <c r="J86" s="212">
        <f>ROUND(I86*H86,2)</f>
        <v>0</v>
      </c>
      <c r="K86" s="213"/>
      <c r="L86" s="45"/>
      <c r="M86" s="214" t="s">
        <v>19</v>
      </c>
      <c r="N86" s="215" t="s">
        <v>46</v>
      </c>
      <c r="O86" s="85"/>
      <c r="P86" s="216">
        <f>O86*H86</f>
        <v>0</v>
      </c>
      <c r="Q86" s="216">
        <v>0.46000000000000002</v>
      </c>
      <c r="R86" s="216">
        <f>Q86*H86</f>
        <v>58.420000000000002</v>
      </c>
      <c r="S86" s="216">
        <v>0</v>
      </c>
      <c r="T86" s="21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8" t="s">
        <v>137</v>
      </c>
      <c r="AT86" s="218" t="s">
        <v>133</v>
      </c>
      <c r="AU86" s="218" t="s">
        <v>85</v>
      </c>
      <c r="AY86" s="18" t="s">
        <v>131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8" t="s">
        <v>83</v>
      </c>
      <c r="BK86" s="219">
        <f>ROUND(I86*H86,2)</f>
        <v>0</v>
      </c>
      <c r="BL86" s="18" t="s">
        <v>137</v>
      </c>
      <c r="BM86" s="218" t="s">
        <v>1321</v>
      </c>
    </row>
    <row r="87" s="2" customFormat="1">
      <c r="A87" s="39"/>
      <c r="B87" s="40"/>
      <c r="C87" s="41"/>
      <c r="D87" s="220" t="s">
        <v>139</v>
      </c>
      <c r="E87" s="41"/>
      <c r="F87" s="221" t="s">
        <v>1322</v>
      </c>
      <c r="G87" s="41"/>
      <c r="H87" s="41"/>
      <c r="I87" s="222"/>
      <c r="J87" s="41"/>
      <c r="K87" s="41"/>
      <c r="L87" s="45"/>
      <c r="M87" s="223"/>
      <c r="N87" s="224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139</v>
      </c>
      <c r="AU87" s="18" t="s">
        <v>85</v>
      </c>
    </row>
    <row r="88" s="13" customFormat="1">
      <c r="A88" s="13"/>
      <c r="B88" s="225"/>
      <c r="C88" s="226"/>
      <c r="D88" s="227" t="s">
        <v>141</v>
      </c>
      <c r="E88" s="228" t="s">
        <v>19</v>
      </c>
      <c r="F88" s="229" t="s">
        <v>1323</v>
      </c>
      <c r="G88" s="226"/>
      <c r="H88" s="228" t="s">
        <v>19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141</v>
      </c>
      <c r="AU88" s="235" t="s">
        <v>85</v>
      </c>
      <c r="AV88" s="13" t="s">
        <v>83</v>
      </c>
      <c r="AW88" s="13" t="s">
        <v>36</v>
      </c>
      <c r="AX88" s="13" t="s">
        <v>75</v>
      </c>
      <c r="AY88" s="235" t="s">
        <v>131</v>
      </c>
    </row>
    <row r="89" s="14" customFormat="1">
      <c r="A89" s="14"/>
      <c r="B89" s="236"/>
      <c r="C89" s="237"/>
      <c r="D89" s="227" t="s">
        <v>141</v>
      </c>
      <c r="E89" s="238" t="s">
        <v>19</v>
      </c>
      <c r="F89" s="239" t="s">
        <v>156</v>
      </c>
      <c r="G89" s="237"/>
      <c r="H89" s="240">
        <v>112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6" t="s">
        <v>141</v>
      </c>
      <c r="AU89" s="246" t="s">
        <v>85</v>
      </c>
      <c r="AV89" s="14" t="s">
        <v>85</v>
      </c>
      <c r="AW89" s="14" t="s">
        <v>36</v>
      </c>
      <c r="AX89" s="14" t="s">
        <v>75</v>
      </c>
      <c r="AY89" s="246" t="s">
        <v>131</v>
      </c>
    </row>
    <row r="90" s="13" customFormat="1">
      <c r="A90" s="13"/>
      <c r="B90" s="225"/>
      <c r="C90" s="226"/>
      <c r="D90" s="227" t="s">
        <v>141</v>
      </c>
      <c r="E90" s="228" t="s">
        <v>19</v>
      </c>
      <c r="F90" s="229" t="s">
        <v>178</v>
      </c>
      <c r="G90" s="226"/>
      <c r="H90" s="228" t="s">
        <v>19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141</v>
      </c>
      <c r="AU90" s="235" t="s">
        <v>85</v>
      </c>
      <c r="AV90" s="13" t="s">
        <v>83</v>
      </c>
      <c r="AW90" s="13" t="s">
        <v>36</v>
      </c>
      <c r="AX90" s="13" t="s">
        <v>75</v>
      </c>
      <c r="AY90" s="235" t="s">
        <v>131</v>
      </c>
    </row>
    <row r="91" s="14" customFormat="1">
      <c r="A91" s="14"/>
      <c r="B91" s="236"/>
      <c r="C91" s="237"/>
      <c r="D91" s="227" t="s">
        <v>141</v>
      </c>
      <c r="E91" s="238" t="s">
        <v>19</v>
      </c>
      <c r="F91" s="239" t="s">
        <v>158</v>
      </c>
      <c r="G91" s="237"/>
      <c r="H91" s="240">
        <v>4.5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141</v>
      </c>
      <c r="AU91" s="246" t="s">
        <v>85</v>
      </c>
      <c r="AV91" s="14" t="s">
        <v>85</v>
      </c>
      <c r="AW91" s="14" t="s">
        <v>36</v>
      </c>
      <c r="AX91" s="14" t="s">
        <v>75</v>
      </c>
      <c r="AY91" s="246" t="s">
        <v>131</v>
      </c>
    </row>
    <row r="92" s="13" customFormat="1">
      <c r="A92" s="13"/>
      <c r="B92" s="225"/>
      <c r="C92" s="226"/>
      <c r="D92" s="227" t="s">
        <v>141</v>
      </c>
      <c r="E92" s="228" t="s">
        <v>19</v>
      </c>
      <c r="F92" s="229" t="s">
        <v>1324</v>
      </c>
      <c r="G92" s="226"/>
      <c r="H92" s="228" t="s">
        <v>19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141</v>
      </c>
      <c r="AU92" s="235" t="s">
        <v>85</v>
      </c>
      <c r="AV92" s="13" t="s">
        <v>83</v>
      </c>
      <c r="AW92" s="13" t="s">
        <v>36</v>
      </c>
      <c r="AX92" s="13" t="s">
        <v>75</v>
      </c>
      <c r="AY92" s="235" t="s">
        <v>131</v>
      </c>
    </row>
    <row r="93" s="14" customFormat="1">
      <c r="A93" s="14"/>
      <c r="B93" s="236"/>
      <c r="C93" s="237"/>
      <c r="D93" s="227" t="s">
        <v>141</v>
      </c>
      <c r="E93" s="238" t="s">
        <v>19</v>
      </c>
      <c r="F93" s="239" t="s">
        <v>143</v>
      </c>
      <c r="G93" s="237"/>
      <c r="H93" s="240">
        <v>10.5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141</v>
      </c>
      <c r="AU93" s="246" t="s">
        <v>85</v>
      </c>
      <c r="AV93" s="14" t="s">
        <v>85</v>
      </c>
      <c r="AW93" s="14" t="s">
        <v>36</v>
      </c>
      <c r="AX93" s="14" t="s">
        <v>75</v>
      </c>
      <c r="AY93" s="246" t="s">
        <v>131</v>
      </c>
    </row>
    <row r="94" s="15" customFormat="1">
      <c r="A94" s="15"/>
      <c r="B94" s="247"/>
      <c r="C94" s="248"/>
      <c r="D94" s="227" t="s">
        <v>141</v>
      </c>
      <c r="E94" s="249" t="s">
        <v>19</v>
      </c>
      <c r="F94" s="250" t="s">
        <v>159</v>
      </c>
      <c r="G94" s="248"/>
      <c r="H94" s="251">
        <v>127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7" t="s">
        <v>141</v>
      </c>
      <c r="AU94" s="257" t="s">
        <v>85</v>
      </c>
      <c r="AV94" s="15" t="s">
        <v>137</v>
      </c>
      <c r="AW94" s="15" t="s">
        <v>36</v>
      </c>
      <c r="AX94" s="15" t="s">
        <v>83</v>
      </c>
      <c r="AY94" s="257" t="s">
        <v>131</v>
      </c>
    </row>
    <row r="95" s="2" customFormat="1" ht="37.8" customHeight="1">
      <c r="A95" s="39"/>
      <c r="B95" s="40"/>
      <c r="C95" s="206" t="s">
        <v>85</v>
      </c>
      <c r="D95" s="206" t="s">
        <v>133</v>
      </c>
      <c r="E95" s="207" t="s">
        <v>1325</v>
      </c>
      <c r="F95" s="208" t="s">
        <v>1326</v>
      </c>
      <c r="G95" s="209" t="s">
        <v>136</v>
      </c>
      <c r="H95" s="210">
        <v>116.5</v>
      </c>
      <c r="I95" s="211"/>
      <c r="J95" s="212">
        <f>ROUND(I95*H95,2)</f>
        <v>0</v>
      </c>
      <c r="K95" s="213"/>
      <c r="L95" s="45"/>
      <c r="M95" s="214" t="s">
        <v>19</v>
      </c>
      <c r="N95" s="215" t="s">
        <v>46</v>
      </c>
      <c r="O95" s="85"/>
      <c r="P95" s="216">
        <f>O95*H95</f>
        <v>0</v>
      </c>
      <c r="Q95" s="216">
        <v>0.57499999999999996</v>
      </c>
      <c r="R95" s="216">
        <f>Q95*H95</f>
        <v>66.987499999999997</v>
      </c>
      <c r="S95" s="216">
        <v>0</v>
      </c>
      <c r="T95" s="21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8" t="s">
        <v>137</v>
      </c>
      <c r="AT95" s="218" t="s">
        <v>133</v>
      </c>
      <c r="AU95" s="218" t="s">
        <v>85</v>
      </c>
      <c r="AY95" s="18" t="s">
        <v>131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8" t="s">
        <v>83</v>
      </c>
      <c r="BK95" s="219">
        <f>ROUND(I95*H95,2)</f>
        <v>0</v>
      </c>
      <c r="BL95" s="18" t="s">
        <v>137</v>
      </c>
      <c r="BM95" s="218" t="s">
        <v>1327</v>
      </c>
    </row>
    <row r="96" s="2" customFormat="1">
      <c r="A96" s="39"/>
      <c r="B96" s="40"/>
      <c r="C96" s="41"/>
      <c r="D96" s="220" t="s">
        <v>139</v>
      </c>
      <c r="E96" s="41"/>
      <c r="F96" s="221" t="s">
        <v>1328</v>
      </c>
      <c r="G96" s="41"/>
      <c r="H96" s="41"/>
      <c r="I96" s="222"/>
      <c r="J96" s="41"/>
      <c r="K96" s="41"/>
      <c r="L96" s="45"/>
      <c r="M96" s="223"/>
      <c r="N96" s="22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139</v>
      </c>
      <c r="AU96" s="18" t="s">
        <v>85</v>
      </c>
    </row>
    <row r="97" s="13" customFormat="1">
      <c r="A97" s="13"/>
      <c r="B97" s="225"/>
      <c r="C97" s="226"/>
      <c r="D97" s="227" t="s">
        <v>141</v>
      </c>
      <c r="E97" s="228" t="s">
        <v>19</v>
      </c>
      <c r="F97" s="229" t="s">
        <v>1323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141</v>
      </c>
      <c r="AU97" s="235" t="s">
        <v>85</v>
      </c>
      <c r="AV97" s="13" t="s">
        <v>83</v>
      </c>
      <c r="AW97" s="13" t="s">
        <v>36</v>
      </c>
      <c r="AX97" s="13" t="s">
        <v>75</v>
      </c>
      <c r="AY97" s="235" t="s">
        <v>131</v>
      </c>
    </row>
    <row r="98" s="14" customFormat="1">
      <c r="A98" s="14"/>
      <c r="B98" s="236"/>
      <c r="C98" s="237"/>
      <c r="D98" s="227" t="s">
        <v>141</v>
      </c>
      <c r="E98" s="238" t="s">
        <v>19</v>
      </c>
      <c r="F98" s="239" t="s">
        <v>156</v>
      </c>
      <c r="G98" s="237"/>
      <c r="H98" s="240">
        <v>112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141</v>
      </c>
      <c r="AU98" s="246" t="s">
        <v>85</v>
      </c>
      <c r="AV98" s="14" t="s">
        <v>85</v>
      </c>
      <c r="AW98" s="14" t="s">
        <v>36</v>
      </c>
      <c r="AX98" s="14" t="s">
        <v>75</v>
      </c>
      <c r="AY98" s="246" t="s">
        <v>131</v>
      </c>
    </row>
    <row r="99" s="13" customFormat="1">
      <c r="A99" s="13"/>
      <c r="B99" s="225"/>
      <c r="C99" s="226"/>
      <c r="D99" s="227" t="s">
        <v>141</v>
      </c>
      <c r="E99" s="228" t="s">
        <v>19</v>
      </c>
      <c r="F99" s="229" t="s">
        <v>178</v>
      </c>
      <c r="G99" s="226"/>
      <c r="H99" s="228" t="s">
        <v>19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141</v>
      </c>
      <c r="AU99" s="235" t="s">
        <v>85</v>
      </c>
      <c r="AV99" s="13" t="s">
        <v>83</v>
      </c>
      <c r="AW99" s="13" t="s">
        <v>36</v>
      </c>
      <c r="AX99" s="13" t="s">
        <v>75</v>
      </c>
      <c r="AY99" s="235" t="s">
        <v>131</v>
      </c>
    </row>
    <row r="100" s="14" customFormat="1">
      <c r="A100" s="14"/>
      <c r="B100" s="236"/>
      <c r="C100" s="237"/>
      <c r="D100" s="227" t="s">
        <v>141</v>
      </c>
      <c r="E100" s="238" t="s">
        <v>19</v>
      </c>
      <c r="F100" s="239" t="s">
        <v>158</v>
      </c>
      <c r="G100" s="237"/>
      <c r="H100" s="240">
        <v>4.5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141</v>
      </c>
      <c r="AU100" s="246" t="s">
        <v>85</v>
      </c>
      <c r="AV100" s="14" t="s">
        <v>85</v>
      </c>
      <c r="AW100" s="14" t="s">
        <v>36</v>
      </c>
      <c r="AX100" s="14" t="s">
        <v>75</v>
      </c>
      <c r="AY100" s="246" t="s">
        <v>131</v>
      </c>
    </row>
    <row r="101" s="15" customFormat="1">
      <c r="A101" s="15"/>
      <c r="B101" s="247"/>
      <c r="C101" s="248"/>
      <c r="D101" s="227" t="s">
        <v>141</v>
      </c>
      <c r="E101" s="249" t="s">
        <v>19</v>
      </c>
      <c r="F101" s="250" t="s">
        <v>159</v>
      </c>
      <c r="G101" s="248"/>
      <c r="H101" s="251">
        <v>116.5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7" t="s">
        <v>141</v>
      </c>
      <c r="AU101" s="257" t="s">
        <v>85</v>
      </c>
      <c r="AV101" s="15" t="s">
        <v>137</v>
      </c>
      <c r="AW101" s="15" t="s">
        <v>36</v>
      </c>
      <c r="AX101" s="15" t="s">
        <v>83</v>
      </c>
      <c r="AY101" s="257" t="s">
        <v>131</v>
      </c>
    </row>
    <row r="102" s="2" customFormat="1" ht="55.5" customHeight="1">
      <c r="A102" s="39"/>
      <c r="B102" s="40"/>
      <c r="C102" s="206" t="s">
        <v>150</v>
      </c>
      <c r="D102" s="206" t="s">
        <v>133</v>
      </c>
      <c r="E102" s="207" t="s">
        <v>1329</v>
      </c>
      <c r="F102" s="208" t="s">
        <v>1330</v>
      </c>
      <c r="G102" s="209" t="s">
        <v>136</v>
      </c>
      <c r="H102" s="210">
        <v>10</v>
      </c>
      <c r="I102" s="211"/>
      <c r="J102" s="212">
        <f>ROUND(I102*H102,2)</f>
        <v>0</v>
      </c>
      <c r="K102" s="213"/>
      <c r="L102" s="45"/>
      <c r="M102" s="214" t="s">
        <v>19</v>
      </c>
      <c r="N102" s="215" t="s">
        <v>46</v>
      </c>
      <c r="O102" s="85"/>
      <c r="P102" s="216">
        <f>O102*H102</f>
        <v>0</v>
      </c>
      <c r="Q102" s="216">
        <v>0.13188</v>
      </c>
      <c r="R102" s="216">
        <f>Q102*H102</f>
        <v>1.3188</v>
      </c>
      <c r="S102" s="216">
        <v>0</v>
      </c>
      <c r="T102" s="21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8" t="s">
        <v>137</v>
      </c>
      <c r="AT102" s="218" t="s">
        <v>133</v>
      </c>
      <c r="AU102" s="218" t="s">
        <v>85</v>
      </c>
      <c r="AY102" s="18" t="s">
        <v>131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83</v>
      </c>
      <c r="BK102" s="219">
        <f>ROUND(I102*H102,2)</f>
        <v>0</v>
      </c>
      <c r="BL102" s="18" t="s">
        <v>137</v>
      </c>
      <c r="BM102" s="218" t="s">
        <v>1331</v>
      </c>
    </row>
    <row r="103" s="2" customFormat="1">
      <c r="A103" s="39"/>
      <c r="B103" s="40"/>
      <c r="C103" s="41"/>
      <c r="D103" s="220" t="s">
        <v>139</v>
      </c>
      <c r="E103" s="41"/>
      <c r="F103" s="221" t="s">
        <v>1332</v>
      </c>
      <c r="G103" s="41"/>
      <c r="H103" s="41"/>
      <c r="I103" s="222"/>
      <c r="J103" s="41"/>
      <c r="K103" s="41"/>
      <c r="L103" s="45"/>
      <c r="M103" s="223"/>
      <c r="N103" s="22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85</v>
      </c>
    </row>
    <row r="104" s="13" customFormat="1">
      <c r="A104" s="13"/>
      <c r="B104" s="225"/>
      <c r="C104" s="226"/>
      <c r="D104" s="227" t="s">
        <v>141</v>
      </c>
      <c r="E104" s="228" t="s">
        <v>19</v>
      </c>
      <c r="F104" s="229" t="s">
        <v>178</v>
      </c>
      <c r="G104" s="226"/>
      <c r="H104" s="228" t="s">
        <v>19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141</v>
      </c>
      <c r="AU104" s="235" t="s">
        <v>85</v>
      </c>
      <c r="AV104" s="13" t="s">
        <v>83</v>
      </c>
      <c r="AW104" s="13" t="s">
        <v>36</v>
      </c>
      <c r="AX104" s="13" t="s">
        <v>75</v>
      </c>
      <c r="AY104" s="235" t="s">
        <v>131</v>
      </c>
    </row>
    <row r="105" s="14" customFormat="1">
      <c r="A105" s="14"/>
      <c r="B105" s="236"/>
      <c r="C105" s="237"/>
      <c r="D105" s="227" t="s">
        <v>141</v>
      </c>
      <c r="E105" s="238" t="s">
        <v>19</v>
      </c>
      <c r="F105" s="239" t="s">
        <v>158</v>
      </c>
      <c r="G105" s="237"/>
      <c r="H105" s="240">
        <v>4.5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141</v>
      </c>
      <c r="AU105" s="246" t="s">
        <v>85</v>
      </c>
      <c r="AV105" s="14" t="s">
        <v>85</v>
      </c>
      <c r="AW105" s="14" t="s">
        <v>36</v>
      </c>
      <c r="AX105" s="14" t="s">
        <v>75</v>
      </c>
      <c r="AY105" s="246" t="s">
        <v>131</v>
      </c>
    </row>
    <row r="106" s="13" customFormat="1">
      <c r="A106" s="13"/>
      <c r="B106" s="225"/>
      <c r="C106" s="226"/>
      <c r="D106" s="227" t="s">
        <v>141</v>
      </c>
      <c r="E106" s="228" t="s">
        <v>19</v>
      </c>
      <c r="F106" s="229" t="s">
        <v>1333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141</v>
      </c>
      <c r="AU106" s="235" t="s">
        <v>85</v>
      </c>
      <c r="AV106" s="13" t="s">
        <v>83</v>
      </c>
      <c r="AW106" s="13" t="s">
        <v>36</v>
      </c>
      <c r="AX106" s="13" t="s">
        <v>75</v>
      </c>
      <c r="AY106" s="235" t="s">
        <v>131</v>
      </c>
    </row>
    <row r="107" s="14" customFormat="1">
      <c r="A107" s="14"/>
      <c r="B107" s="236"/>
      <c r="C107" s="237"/>
      <c r="D107" s="227" t="s">
        <v>141</v>
      </c>
      <c r="E107" s="238" t="s">
        <v>19</v>
      </c>
      <c r="F107" s="239" t="s">
        <v>1334</v>
      </c>
      <c r="G107" s="237"/>
      <c r="H107" s="240">
        <v>5.5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141</v>
      </c>
      <c r="AU107" s="246" t="s">
        <v>85</v>
      </c>
      <c r="AV107" s="14" t="s">
        <v>85</v>
      </c>
      <c r="AW107" s="14" t="s">
        <v>36</v>
      </c>
      <c r="AX107" s="14" t="s">
        <v>75</v>
      </c>
      <c r="AY107" s="246" t="s">
        <v>131</v>
      </c>
    </row>
    <row r="108" s="15" customFormat="1">
      <c r="A108" s="15"/>
      <c r="B108" s="247"/>
      <c r="C108" s="248"/>
      <c r="D108" s="227" t="s">
        <v>141</v>
      </c>
      <c r="E108" s="249" t="s">
        <v>19</v>
      </c>
      <c r="F108" s="250" t="s">
        <v>159</v>
      </c>
      <c r="G108" s="248"/>
      <c r="H108" s="251">
        <v>10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141</v>
      </c>
      <c r="AU108" s="257" t="s">
        <v>85</v>
      </c>
      <c r="AV108" s="15" t="s">
        <v>137</v>
      </c>
      <c r="AW108" s="15" t="s">
        <v>36</v>
      </c>
      <c r="AX108" s="15" t="s">
        <v>83</v>
      </c>
      <c r="AY108" s="257" t="s">
        <v>131</v>
      </c>
    </row>
    <row r="109" s="2" customFormat="1" ht="44.25" customHeight="1">
      <c r="A109" s="39"/>
      <c r="B109" s="40"/>
      <c r="C109" s="206" t="s">
        <v>137</v>
      </c>
      <c r="D109" s="206" t="s">
        <v>133</v>
      </c>
      <c r="E109" s="207" t="s">
        <v>1335</v>
      </c>
      <c r="F109" s="208" t="s">
        <v>1336</v>
      </c>
      <c r="G109" s="209" t="s">
        <v>136</v>
      </c>
      <c r="H109" s="210">
        <v>10</v>
      </c>
      <c r="I109" s="211"/>
      <c r="J109" s="212">
        <f>ROUND(I109*H109,2)</f>
        <v>0</v>
      </c>
      <c r="K109" s="213"/>
      <c r="L109" s="45"/>
      <c r="M109" s="214" t="s">
        <v>19</v>
      </c>
      <c r="N109" s="215" t="s">
        <v>46</v>
      </c>
      <c r="O109" s="85"/>
      <c r="P109" s="216">
        <f>O109*H109</f>
        <v>0</v>
      </c>
      <c r="Q109" s="216">
        <v>0.20745</v>
      </c>
      <c r="R109" s="216">
        <f>Q109*H109</f>
        <v>2.0745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137</v>
      </c>
      <c r="AT109" s="218" t="s">
        <v>133</v>
      </c>
      <c r="AU109" s="218" t="s">
        <v>85</v>
      </c>
      <c r="AY109" s="18" t="s">
        <v>131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83</v>
      </c>
      <c r="BK109" s="219">
        <f>ROUND(I109*H109,2)</f>
        <v>0</v>
      </c>
      <c r="BL109" s="18" t="s">
        <v>137</v>
      </c>
      <c r="BM109" s="218" t="s">
        <v>1337</v>
      </c>
    </row>
    <row r="110" s="2" customFormat="1">
      <c r="A110" s="39"/>
      <c r="B110" s="40"/>
      <c r="C110" s="41"/>
      <c r="D110" s="220" t="s">
        <v>139</v>
      </c>
      <c r="E110" s="41"/>
      <c r="F110" s="221" t="s">
        <v>1338</v>
      </c>
      <c r="G110" s="41"/>
      <c r="H110" s="41"/>
      <c r="I110" s="222"/>
      <c r="J110" s="41"/>
      <c r="K110" s="41"/>
      <c r="L110" s="45"/>
      <c r="M110" s="223"/>
      <c r="N110" s="22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139</v>
      </c>
      <c r="AU110" s="18" t="s">
        <v>85</v>
      </c>
    </row>
    <row r="111" s="2" customFormat="1" ht="78" customHeight="1">
      <c r="A111" s="39"/>
      <c r="B111" s="40"/>
      <c r="C111" s="206" t="s">
        <v>165</v>
      </c>
      <c r="D111" s="206" t="s">
        <v>133</v>
      </c>
      <c r="E111" s="207" t="s">
        <v>610</v>
      </c>
      <c r="F111" s="208" t="s">
        <v>611</v>
      </c>
      <c r="G111" s="209" t="s">
        <v>136</v>
      </c>
      <c r="H111" s="210">
        <v>10.5</v>
      </c>
      <c r="I111" s="211"/>
      <c r="J111" s="212">
        <f>ROUND(I111*H111,2)</f>
        <v>0</v>
      </c>
      <c r="K111" s="213"/>
      <c r="L111" s="45"/>
      <c r="M111" s="214" t="s">
        <v>19</v>
      </c>
      <c r="N111" s="215" t="s">
        <v>46</v>
      </c>
      <c r="O111" s="85"/>
      <c r="P111" s="216">
        <f>O111*H111</f>
        <v>0</v>
      </c>
      <c r="Q111" s="216">
        <v>0.089219999999999994</v>
      </c>
      <c r="R111" s="216">
        <f>Q111*H111</f>
        <v>0.93680999999999992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137</v>
      </c>
      <c r="AT111" s="218" t="s">
        <v>133</v>
      </c>
      <c r="AU111" s="218" t="s">
        <v>85</v>
      </c>
      <c r="AY111" s="18" t="s">
        <v>131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83</v>
      </c>
      <c r="BK111" s="219">
        <f>ROUND(I111*H111,2)</f>
        <v>0</v>
      </c>
      <c r="BL111" s="18" t="s">
        <v>137</v>
      </c>
      <c r="BM111" s="218" t="s">
        <v>1339</v>
      </c>
    </row>
    <row r="112" s="2" customFormat="1">
      <c r="A112" s="39"/>
      <c r="B112" s="40"/>
      <c r="C112" s="41"/>
      <c r="D112" s="220" t="s">
        <v>139</v>
      </c>
      <c r="E112" s="41"/>
      <c r="F112" s="221" t="s">
        <v>613</v>
      </c>
      <c r="G112" s="41"/>
      <c r="H112" s="41"/>
      <c r="I112" s="222"/>
      <c r="J112" s="41"/>
      <c r="K112" s="41"/>
      <c r="L112" s="45"/>
      <c r="M112" s="223"/>
      <c r="N112" s="22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139</v>
      </c>
      <c r="AU112" s="18" t="s">
        <v>85</v>
      </c>
    </row>
    <row r="113" s="13" customFormat="1">
      <c r="A113" s="13"/>
      <c r="B113" s="225"/>
      <c r="C113" s="226"/>
      <c r="D113" s="227" t="s">
        <v>141</v>
      </c>
      <c r="E113" s="228" t="s">
        <v>19</v>
      </c>
      <c r="F113" s="229" t="s">
        <v>597</v>
      </c>
      <c r="G113" s="226"/>
      <c r="H113" s="228" t="s">
        <v>19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141</v>
      </c>
      <c r="AU113" s="235" t="s">
        <v>85</v>
      </c>
      <c r="AV113" s="13" t="s">
        <v>83</v>
      </c>
      <c r="AW113" s="13" t="s">
        <v>36</v>
      </c>
      <c r="AX113" s="13" t="s">
        <v>75</v>
      </c>
      <c r="AY113" s="235" t="s">
        <v>131</v>
      </c>
    </row>
    <row r="114" s="14" customFormat="1">
      <c r="A114" s="14"/>
      <c r="B114" s="236"/>
      <c r="C114" s="237"/>
      <c r="D114" s="227" t="s">
        <v>141</v>
      </c>
      <c r="E114" s="238" t="s">
        <v>19</v>
      </c>
      <c r="F114" s="239" t="s">
        <v>143</v>
      </c>
      <c r="G114" s="237"/>
      <c r="H114" s="240">
        <v>10.5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141</v>
      </c>
      <c r="AU114" s="246" t="s">
        <v>85</v>
      </c>
      <c r="AV114" s="14" t="s">
        <v>85</v>
      </c>
      <c r="AW114" s="14" t="s">
        <v>36</v>
      </c>
      <c r="AX114" s="14" t="s">
        <v>83</v>
      </c>
      <c r="AY114" s="246" t="s">
        <v>131</v>
      </c>
    </row>
    <row r="115" s="2" customFormat="1" ht="24.15" customHeight="1">
      <c r="A115" s="39"/>
      <c r="B115" s="40"/>
      <c r="C115" s="258" t="s">
        <v>172</v>
      </c>
      <c r="D115" s="258" t="s">
        <v>278</v>
      </c>
      <c r="E115" s="259" t="s">
        <v>614</v>
      </c>
      <c r="F115" s="260" t="s">
        <v>615</v>
      </c>
      <c r="G115" s="261" t="s">
        <v>136</v>
      </c>
      <c r="H115" s="262">
        <v>7.766</v>
      </c>
      <c r="I115" s="263"/>
      <c r="J115" s="264">
        <f>ROUND(I115*H115,2)</f>
        <v>0</v>
      </c>
      <c r="K115" s="265"/>
      <c r="L115" s="266"/>
      <c r="M115" s="267" t="s">
        <v>19</v>
      </c>
      <c r="N115" s="268" t="s">
        <v>46</v>
      </c>
      <c r="O115" s="85"/>
      <c r="P115" s="216">
        <f>O115*H115</f>
        <v>0</v>
      </c>
      <c r="Q115" s="216">
        <v>0.113</v>
      </c>
      <c r="R115" s="216">
        <f>Q115*H115</f>
        <v>0.87755800000000006</v>
      </c>
      <c r="S115" s="216">
        <v>0</v>
      </c>
      <c r="T115" s="21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8" t="s">
        <v>188</v>
      </c>
      <c r="AT115" s="218" t="s">
        <v>278</v>
      </c>
      <c r="AU115" s="218" t="s">
        <v>85</v>
      </c>
      <c r="AY115" s="18" t="s">
        <v>131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8" t="s">
        <v>83</v>
      </c>
      <c r="BK115" s="219">
        <f>ROUND(I115*H115,2)</f>
        <v>0</v>
      </c>
      <c r="BL115" s="18" t="s">
        <v>137</v>
      </c>
      <c r="BM115" s="218" t="s">
        <v>1340</v>
      </c>
    </row>
    <row r="116" s="14" customFormat="1">
      <c r="A116" s="14"/>
      <c r="B116" s="236"/>
      <c r="C116" s="237"/>
      <c r="D116" s="227" t="s">
        <v>141</v>
      </c>
      <c r="E116" s="238" t="s">
        <v>19</v>
      </c>
      <c r="F116" s="239" t="s">
        <v>1341</v>
      </c>
      <c r="G116" s="237"/>
      <c r="H116" s="240">
        <v>10.815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141</v>
      </c>
      <c r="AU116" s="246" t="s">
        <v>85</v>
      </c>
      <c r="AV116" s="14" t="s">
        <v>85</v>
      </c>
      <c r="AW116" s="14" t="s">
        <v>36</v>
      </c>
      <c r="AX116" s="14" t="s">
        <v>75</v>
      </c>
      <c r="AY116" s="246" t="s">
        <v>131</v>
      </c>
    </row>
    <row r="117" s="14" customFormat="1">
      <c r="A117" s="14"/>
      <c r="B117" s="236"/>
      <c r="C117" s="237"/>
      <c r="D117" s="227" t="s">
        <v>141</v>
      </c>
      <c r="E117" s="238" t="s">
        <v>19</v>
      </c>
      <c r="F117" s="239" t="s">
        <v>1342</v>
      </c>
      <c r="G117" s="237"/>
      <c r="H117" s="240">
        <v>-3.0489999999999999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141</v>
      </c>
      <c r="AU117" s="246" t="s">
        <v>85</v>
      </c>
      <c r="AV117" s="14" t="s">
        <v>85</v>
      </c>
      <c r="AW117" s="14" t="s">
        <v>36</v>
      </c>
      <c r="AX117" s="14" t="s">
        <v>75</v>
      </c>
      <c r="AY117" s="246" t="s">
        <v>131</v>
      </c>
    </row>
    <row r="118" s="15" customFormat="1">
      <c r="A118" s="15"/>
      <c r="B118" s="247"/>
      <c r="C118" s="248"/>
      <c r="D118" s="227" t="s">
        <v>141</v>
      </c>
      <c r="E118" s="249" t="s">
        <v>19</v>
      </c>
      <c r="F118" s="250" t="s">
        <v>159</v>
      </c>
      <c r="G118" s="248"/>
      <c r="H118" s="251">
        <v>7.766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141</v>
      </c>
      <c r="AU118" s="257" t="s">
        <v>85</v>
      </c>
      <c r="AV118" s="15" t="s">
        <v>137</v>
      </c>
      <c r="AW118" s="15" t="s">
        <v>36</v>
      </c>
      <c r="AX118" s="15" t="s">
        <v>83</v>
      </c>
      <c r="AY118" s="257" t="s">
        <v>131</v>
      </c>
    </row>
    <row r="119" s="2" customFormat="1" ht="33" customHeight="1">
      <c r="A119" s="39"/>
      <c r="B119" s="40"/>
      <c r="C119" s="258" t="s">
        <v>179</v>
      </c>
      <c r="D119" s="258" t="s">
        <v>278</v>
      </c>
      <c r="E119" s="259" t="s">
        <v>619</v>
      </c>
      <c r="F119" s="260" t="s">
        <v>1343</v>
      </c>
      <c r="G119" s="261" t="s">
        <v>136</v>
      </c>
      <c r="H119" s="262">
        <v>3.0489999999999999</v>
      </c>
      <c r="I119" s="263"/>
      <c r="J119" s="264">
        <f>ROUND(I119*H119,2)</f>
        <v>0</v>
      </c>
      <c r="K119" s="265"/>
      <c r="L119" s="266"/>
      <c r="M119" s="267" t="s">
        <v>19</v>
      </c>
      <c r="N119" s="268" t="s">
        <v>46</v>
      </c>
      <c r="O119" s="85"/>
      <c r="P119" s="216">
        <f>O119*H119</f>
        <v>0</v>
      </c>
      <c r="Q119" s="216">
        <v>0.13</v>
      </c>
      <c r="R119" s="216">
        <f>Q119*H119</f>
        <v>0.39637</v>
      </c>
      <c r="S119" s="216">
        <v>0</v>
      </c>
      <c r="T119" s="21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8" t="s">
        <v>188</v>
      </c>
      <c r="AT119" s="218" t="s">
        <v>278</v>
      </c>
      <c r="AU119" s="218" t="s">
        <v>85</v>
      </c>
      <c r="AY119" s="18" t="s">
        <v>131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83</v>
      </c>
      <c r="BK119" s="219">
        <f>ROUND(I119*H119,2)</f>
        <v>0</v>
      </c>
      <c r="BL119" s="18" t="s">
        <v>137</v>
      </c>
      <c r="BM119" s="218" t="s">
        <v>1344</v>
      </c>
    </row>
    <row r="120" s="2" customFormat="1">
      <c r="A120" s="39"/>
      <c r="B120" s="40"/>
      <c r="C120" s="41"/>
      <c r="D120" s="227" t="s">
        <v>336</v>
      </c>
      <c r="E120" s="41"/>
      <c r="F120" s="269" t="s">
        <v>622</v>
      </c>
      <c r="G120" s="41"/>
      <c r="H120" s="41"/>
      <c r="I120" s="222"/>
      <c r="J120" s="41"/>
      <c r="K120" s="41"/>
      <c r="L120" s="45"/>
      <c r="M120" s="223"/>
      <c r="N120" s="22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336</v>
      </c>
      <c r="AU120" s="18" t="s">
        <v>85</v>
      </c>
    </row>
    <row r="121" s="14" customFormat="1">
      <c r="A121" s="14"/>
      <c r="B121" s="236"/>
      <c r="C121" s="237"/>
      <c r="D121" s="227" t="s">
        <v>141</v>
      </c>
      <c r="E121" s="238" t="s">
        <v>19</v>
      </c>
      <c r="F121" s="239" t="s">
        <v>1345</v>
      </c>
      <c r="G121" s="237"/>
      <c r="H121" s="240">
        <v>2.96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141</v>
      </c>
      <c r="AU121" s="246" t="s">
        <v>85</v>
      </c>
      <c r="AV121" s="14" t="s">
        <v>85</v>
      </c>
      <c r="AW121" s="14" t="s">
        <v>36</v>
      </c>
      <c r="AX121" s="14" t="s">
        <v>75</v>
      </c>
      <c r="AY121" s="246" t="s">
        <v>131</v>
      </c>
    </row>
    <row r="122" s="14" customFormat="1">
      <c r="A122" s="14"/>
      <c r="B122" s="236"/>
      <c r="C122" s="237"/>
      <c r="D122" s="227" t="s">
        <v>141</v>
      </c>
      <c r="E122" s="238" t="s">
        <v>19</v>
      </c>
      <c r="F122" s="239" t="s">
        <v>1346</v>
      </c>
      <c r="G122" s="237"/>
      <c r="H122" s="240">
        <v>0.088999999999999996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141</v>
      </c>
      <c r="AU122" s="246" t="s">
        <v>85</v>
      </c>
      <c r="AV122" s="14" t="s">
        <v>85</v>
      </c>
      <c r="AW122" s="14" t="s">
        <v>36</v>
      </c>
      <c r="AX122" s="14" t="s">
        <v>75</v>
      </c>
      <c r="AY122" s="246" t="s">
        <v>131</v>
      </c>
    </row>
    <row r="123" s="15" customFormat="1">
      <c r="A123" s="15"/>
      <c r="B123" s="247"/>
      <c r="C123" s="248"/>
      <c r="D123" s="227" t="s">
        <v>141</v>
      </c>
      <c r="E123" s="249" t="s">
        <v>19</v>
      </c>
      <c r="F123" s="250" t="s">
        <v>159</v>
      </c>
      <c r="G123" s="248"/>
      <c r="H123" s="251">
        <v>3.0489999999999999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141</v>
      </c>
      <c r="AU123" s="257" t="s">
        <v>85</v>
      </c>
      <c r="AV123" s="15" t="s">
        <v>137</v>
      </c>
      <c r="AW123" s="15" t="s">
        <v>36</v>
      </c>
      <c r="AX123" s="15" t="s">
        <v>83</v>
      </c>
      <c r="AY123" s="257" t="s">
        <v>131</v>
      </c>
    </row>
    <row r="124" s="2" customFormat="1" ht="24.15" customHeight="1">
      <c r="A124" s="39"/>
      <c r="B124" s="40"/>
      <c r="C124" s="206" t="s">
        <v>188</v>
      </c>
      <c r="D124" s="206" t="s">
        <v>133</v>
      </c>
      <c r="E124" s="207" t="s">
        <v>1347</v>
      </c>
      <c r="F124" s="208" t="s">
        <v>1348</v>
      </c>
      <c r="G124" s="209" t="s">
        <v>136</v>
      </c>
      <c r="H124" s="210">
        <v>122</v>
      </c>
      <c r="I124" s="211"/>
      <c r="J124" s="212">
        <f>ROUND(I124*H124,2)</f>
        <v>0</v>
      </c>
      <c r="K124" s="213"/>
      <c r="L124" s="45"/>
      <c r="M124" s="214" t="s">
        <v>19</v>
      </c>
      <c r="N124" s="215" t="s">
        <v>46</v>
      </c>
      <c r="O124" s="85"/>
      <c r="P124" s="216">
        <f>O124*H124</f>
        <v>0</v>
      </c>
      <c r="Q124" s="216">
        <v>0.00034000000000000002</v>
      </c>
      <c r="R124" s="216">
        <f>Q124*H124</f>
        <v>0.041480000000000003</v>
      </c>
      <c r="S124" s="216">
        <v>0</v>
      </c>
      <c r="T124" s="21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8" t="s">
        <v>137</v>
      </c>
      <c r="AT124" s="218" t="s">
        <v>133</v>
      </c>
      <c r="AU124" s="218" t="s">
        <v>85</v>
      </c>
      <c r="AY124" s="18" t="s">
        <v>131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83</v>
      </c>
      <c r="BK124" s="219">
        <f>ROUND(I124*H124,2)</f>
        <v>0</v>
      </c>
      <c r="BL124" s="18" t="s">
        <v>137</v>
      </c>
      <c r="BM124" s="218" t="s">
        <v>1349</v>
      </c>
    </row>
    <row r="125" s="2" customFormat="1">
      <c r="A125" s="39"/>
      <c r="B125" s="40"/>
      <c r="C125" s="41"/>
      <c r="D125" s="220" t="s">
        <v>139</v>
      </c>
      <c r="E125" s="41"/>
      <c r="F125" s="221" t="s">
        <v>1350</v>
      </c>
      <c r="G125" s="41"/>
      <c r="H125" s="41"/>
      <c r="I125" s="222"/>
      <c r="J125" s="41"/>
      <c r="K125" s="41"/>
      <c r="L125" s="45"/>
      <c r="M125" s="223"/>
      <c r="N125" s="22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139</v>
      </c>
      <c r="AU125" s="18" t="s">
        <v>85</v>
      </c>
    </row>
    <row r="126" s="13" customFormat="1">
      <c r="A126" s="13"/>
      <c r="B126" s="225"/>
      <c r="C126" s="226"/>
      <c r="D126" s="227" t="s">
        <v>141</v>
      </c>
      <c r="E126" s="228" t="s">
        <v>19</v>
      </c>
      <c r="F126" s="229" t="s">
        <v>1323</v>
      </c>
      <c r="G126" s="226"/>
      <c r="H126" s="228" t="s">
        <v>19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141</v>
      </c>
      <c r="AU126" s="235" t="s">
        <v>85</v>
      </c>
      <c r="AV126" s="13" t="s">
        <v>83</v>
      </c>
      <c r="AW126" s="13" t="s">
        <v>36</v>
      </c>
      <c r="AX126" s="13" t="s">
        <v>75</v>
      </c>
      <c r="AY126" s="235" t="s">
        <v>131</v>
      </c>
    </row>
    <row r="127" s="14" customFormat="1">
      <c r="A127" s="14"/>
      <c r="B127" s="236"/>
      <c r="C127" s="237"/>
      <c r="D127" s="227" t="s">
        <v>141</v>
      </c>
      <c r="E127" s="238" t="s">
        <v>19</v>
      </c>
      <c r="F127" s="239" t="s">
        <v>156</v>
      </c>
      <c r="G127" s="237"/>
      <c r="H127" s="240">
        <v>112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141</v>
      </c>
      <c r="AU127" s="246" t="s">
        <v>85</v>
      </c>
      <c r="AV127" s="14" t="s">
        <v>85</v>
      </c>
      <c r="AW127" s="14" t="s">
        <v>36</v>
      </c>
      <c r="AX127" s="14" t="s">
        <v>75</v>
      </c>
      <c r="AY127" s="246" t="s">
        <v>131</v>
      </c>
    </row>
    <row r="128" s="13" customFormat="1">
      <c r="A128" s="13"/>
      <c r="B128" s="225"/>
      <c r="C128" s="226"/>
      <c r="D128" s="227" t="s">
        <v>141</v>
      </c>
      <c r="E128" s="228" t="s">
        <v>19</v>
      </c>
      <c r="F128" s="229" t="s">
        <v>178</v>
      </c>
      <c r="G128" s="226"/>
      <c r="H128" s="228" t="s">
        <v>19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141</v>
      </c>
      <c r="AU128" s="235" t="s">
        <v>85</v>
      </c>
      <c r="AV128" s="13" t="s">
        <v>83</v>
      </c>
      <c r="AW128" s="13" t="s">
        <v>36</v>
      </c>
      <c r="AX128" s="13" t="s">
        <v>75</v>
      </c>
      <c r="AY128" s="235" t="s">
        <v>131</v>
      </c>
    </row>
    <row r="129" s="14" customFormat="1">
      <c r="A129" s="14"/>
      <c r="B129" s="236"/>
      <c r="C129" s="237"/>
      <c r="D129" s="227" t="s">
        <v>141</v>
      </c>
      <c r="E129" s="238" t="s">
        <v>19</v>
      </c>
      <c r="F129" s="239" t="s">
        <v>158</v>
      </c>
      <c r="G129" s="237"/>
      <c r="H129" s="240">
        <v>4.5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141</v>
      </c>
      <c r="AU129" s="246" t="s">
        <v>85</v>
      </c>
      <c r="AV129" s="14" t="s">
        <v>85</v>
      </c>
      <c r="AW129" s="14" t="s">
        <v>36</v>
      </c>
      <c r="AX129" s="14" t="s">
        <v>75</v>
      </c>
      <c r="AY129" s="246" t="s">
        <v>131</v>
      </c>
    </row>
    <row r="130" s="13" customFormat="1">
      <c r="A130" s="13"/>
      <c r="B130" s="225"/>
      <c r="C130" s="226"/>
      <c r="D130" s="227" t="s">
        <v>141</v>
      </c>
      <c r="E130" s="228" t="s">
        <v>19</v>
      </c>
      <c r="F130" s="229" t="s">
        <v>1333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141</v>
      </c>
      <c r="AU130" s="235" t="s">
        <v>85</v>
      </c>
      <c r="AV130" s="13" t="s">
        <v>83</v>
      </c>
      <c r="AW130" s="13" t="s">
        <v>36</v>
      </c>
      <c r="AX130" s="13" t="s">
        <v>75</v>
      </c>
      <c r="AY130" s="235" t="s">
        <v>131</v>
      </c>
    </row>
    <row r="131" s="14" customFormat="1">
      <c r="A131" s="14"/>
      <c r="B131" s="236"/>
      <c r="C131" s="237"/>
      <c r="D131" s="227" t="s">
        <v>141</v>
      </c>
      <c r="E131" s="238" t="s">
        <v>19</v>
      </c>
      <c r="F131" s="239" t="s">
        <v>1334</v>
      </c>
      <c r="G131" s="237"/>
      <c r="H131" s="240">
        <v>5.5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141</v>
      </c>
      <c r="AU131" s="246" t="s">
        <v>85</v>
      </c>
      <c r="AV131" s="14" t="s">
        <v>85</v>
      </c>
      <c r="AW131" s="14" t="s">
        <v>36</v>
      </c>
      <c r="AX131" s="14" t="s">
        <v>75</v>
      </c>
      <c r="AY131" s="246" t="s">
        <v>131</v>
      </c>
    </row>
    <row r="132" s="15" customFormat="1">
      <c r="A132" s="15"/>
      <c r="B132" s="247"/>
      <c r="C132" s="248"/>
      <c r="D132" s="227" t="s">
        <v>141</v>
      </c>
      <c r="E132" s="249" t="s">
        <v>19</v>
      </c>
      <c r="F132" s="250" t="s">
        <v>159</v>
      </c>
      <c r="G132" s="248"/>
      <c r="H132" s="251">
        <v>122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141</v>
      </c>
      <c r="AU132" s="257" t="s">
        <v>85</v>
      </c>
      <c r="AV132" s="15" t="s">
        <v>137</v>
      </c>
      <c r="AW132" s="15" t="s">
        <v>36</v>
      </c>
      <c r="AX132" s="15" t="s">
        <v>83</v>
      </c>
      <c r="AY132" s="257" t="s">
        <v>131</v>
      </c>
    </row>
    <row r="133" s="2" customFormat="1" ht="24.15" customHeight="1">
      <c r="A133" s="39"/>
      <c r="B133" s="40"/>
      <c r="C133" s="206" t="s">
        <v>195</v>
      </c>
      <c r="D133" s="206" t="s">
        <v>133</v>
      </c>
      <c r="E133" s="207" t="s">
        <v>1351</v>
      </c>
      <c r="F133" s="208" t="s">
        <v>1352</v>
      </c>
      <c r="G133" s="209" t="s">
        <v>136</v>
      </c>
      <c r="H133" s="210">
        <v>305.46499999999997</v>
      </c>
      <c r="I133" s="211"/>
      <c r="J133" s="212">
        <f>ROUND(I133*H133,2)</f>
        <v>0</v>
      </c>
      <c r="K133" s="213"/>
      <c r="L133" s="45"/>
      <c r="M133" s="214" t="s">
        <v>19</v>
      </c>
      <c r="N133" s="215" t="s">
        <v>46</v>
      </c>
      <c r="O133" s="85"/>
      <c r="P133" s="216">
        <f>O133*H133</f>
        <v>0</v>
      </c>
      <c r="Q133" s="216">
        <v>0.00060999999999999997</v>
      </c>
      <c r="R133" s="216">
        <f>Q133*H133</f>
        <v>0.18633364999999999</v>
      </c>
      <c r="S133" s="216">
        <v>0</v>
      </c>
      <c r="T133" s="21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8" t="s">
        <v>137</v>
      </c>
      <c r="AT133" s="218" t="s">
        <v>133</v>
      </c>
      <c r="AU133" s="218" t="s">
        <v>85</v>
      </c>
      <c r="AY133" s="18" t="s">
        <v>131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83</v>
      </c>
      <c r="BK133" s="219">
        <f>ROUND(I133*H133,2)</f>
        <v>0</v>
      </c>
      <c r="BL133" s="18" t="s">
        <v>137</v>
      </c>
      <c r="BM133" s="218" t="s">
        <v>1353</v>
      </c>
    </row>
    <row r="134" s="2" customFormat="1">
      <c r="A134" s="39"/>
      <c r="B134" s="40"/>
      <c r="C134" s="41"/>
      <c r="D134" s="220" t="s">
        <v>139</v>
      </c>
      <c r="E134" s="41"/>
      <c r="F134" s="221" t="s">
        <v>1354</v>
      </c>
      <c r="G134" s="41"/>
      <c r="H134" s="41"/>
      <c r="I134" s="222"/>
      <c r="J134" s="41"/>
      <c r="K134" s="41"/>
      <c r="L134" s="45"/>
      <c r="M134" s="223"/>
      <c r="N134" s="22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85</v>
      </c>
    </row>
    <row r="135" s="13" customFormat="1">
      <c r="A135" s="13"/>
      <c r="B135" s="225"/>
      <c r="C135" s="226"/>
      <c r="D135" s="227" t="s">
        <v>141</v>
      </c>
      <c r="E135" s="228" t="s">
        <v>19</v>
      </c>
      <c r="F135" s="229" t="s">
        <v>184</v>
      </c>
      <c r="G135" s="226"/>
      <c r="H135" s="228" t="s">
        <v>19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141</v>
      </c>
      <c r="AU135" s="235" t="s">
        <v>85</v>
      </c>
      <c r="AV135" s="13" t="s">
        <v>83</v>
      </c>
      <c r="AW135" s="13" t="s">
        <v>36</v>
      </c>
      <c r="AX135" s="13" t="s">
        <v>75</v>
      </c>
      <c r="AY135" s="235" t="s">
        <v>131</v>
      </c>
    </row>
    <row r="136" s="14" customFormat="1">
      <c r="A136" s="14"/>
      <c r="B136" s="236"/>
      <c r="C136" s="237"/>
      <c r="D136" s="227" t="s">
        <v>141</v>
      </c>
      <c r="E136" s="238" t="s">
        <v>19</v>
      </c>
      <c r="F136" s="239" t="s">
        <v>185</v>
      </c>
      <c r="G136" s="237"/>
      <c r="H136" s="240">
        <v>295.46499999999997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141</v>
      </c>
      <c r="AU136" s="246" t="s">
        <v>85</v>
      </c>
      <c r="AV136" s="14" t="s">
        <v>85</v>
      </c>
      <c r="AW136" s="14" t="s">
        <v>36</v>
      </c>
      <c r="AX136" s="14" t="s">
        <v>75</v>
      </c>
      <c r="AY136" s="246" t="s">
        <v>131</v>
      </c>
    </row>
    <row r="137" s="13" customFormat="1">
      <c r="A137" s="13"/>
      <c r="B137" s="225"/>
      <c r="C137" s="226"/>
      <c r="D137" s="227" t="s">
        <v>141</v>
      </c>
      <c r="E137" s="228" t="s">
        <v>19</v>
      </c>
      <c r="F137" s="229" t="s">
        <v>178</v>
      </c>
      <c r="G137" s="226"/>
      <c r="H137" s="228" t="s">
        <v>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141</v>
      </c>
      <c r="AU137" s="235" t="s">
        <v>85</v>
      </c>
      <c r="AV137" s="13" t="s">
        <v>83</v>
      </c>
      <c r="AW137" s="13" t="s">
        <v>36</v>
      </c>
      <c r="AX137" s="13" t="s">
        <v>75</v>
      </c>
      <c r="AY137" s="235" t="s">
        <v>131</v>
      </c>
    </row>
    <row r="138" s="14" customFormat="1">
      <c r="A138" s="14"/>
      <c r="B138" s="236"/>
      <c r="C138" s="237"/>
      <c r="D138" s="227" t="s">
        <v>141</v>
      </c>
      <c r="E138" s="238" t="s">
        <v>19</v>
      </c>
      <c r="F138" s="239" t="s">
        <v>158</v>
      </c>
      <c r="G138" s="237"/>
      <c r="H138" s="240">
        <v>4.5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141</v>
      </c>
      <c r="AU138" s="246" t="s">
        <v>85</v>
      </c>
      <c r="AV138" s="14" t="s">
        <v>85</v>
      </c>
      <c r="AW138" s="14" t="s">
        <v>36</v>
      </c>
      <c r="AX138" s="14" t="s">
        <v>75</v>
      </c>
      <c r="AY138" s="246" t="s">
        <v>131</v>
      </c>
    </row>
    <row r="139" s="13" customFormat="1">
      <c r="A139" s="13"/>
      <c r="B139" s="225"/>
      <c r="C139" s="226"/>
      <c r="D139" s="227" t="s">
        <v>141</v>
      </c>
      <c r="E139" s="228" t="s">
        <v>19</v>
      </c>
      <c r="F139" s="229" t="s">
        <v>1333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141</v>
      </c>
      <c r="AU139" s="235" t="s">
        <v>85</v>
      </c>
      <c r="AV139" s="13" t="s">
        <v>83</v>
      </c>
      <c r="AW139" s="13" t="s">
        <v>36</v>
      </c>
      <c r="AX139" s="13" t="s">
        <v>75</v>
      </c>
      <c r="AY139" s="235" t="s">
        <v>131</v>
      </c>
    </row>
    <row r="140" s="14" customFormat="1">
      <c r="A140" s="14"/>
      <c r="B140" s="236"/>
      <c r="C140" s="237"/>
      <c r="D140" s="227" t="s">
        <v>141</v>
      </c>
      <c r="E140" s="238" t="s">
        <v>19</v>
      </c>
      <c r="F140" s="239" t="s">
        <v>1334</v>
      </c>
      <c r="G140" s="237"/>
      <c r="H140" s="240">
        <v>5.5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141</v>
      </c>
      <c r="AU140" s="246" t="s">
        <v>85</v>
      </c>
      <c r="AV140" s="14" t="s">
        <v>85</v>
      </c>
      <c r="AW140" s="14" t="s">
        <v>36</v>
      </c>
      <c r="AX140" s="14" t="s">
        <v>75</v>
      </c>
      <c r="AY140" s="246" t="s">
        <v>131</v>
      </c>
    </row>
    <row r="141" s="15" customFormat="1">
      <c r="A141" s="15"/>
      <c r="B141" s="247"/>
      <c r="C141" s="248"/>
      <c r="D141" s="227" t="s">
        <v>141</v>
      </c>
      <c r="E141" s="249" t="s">
        <v>19</v>
      </c>
      <c r="F141" s="250" t="s">
        <v>159</v>
      </c>
      <c r="G141" s="248"/>
      <c r="H141" s="251">
        <v>305.46499999999997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141</v>
      </c>
      <c r="AU141" s="257" t="s">
        <v>85</v>
      </c>
      <c r="AV141" s="15" t="s">
        <v>137</v>
      </c>
      <c r="AW141" s="15" t="s">
        <v>36</v>
      </c>
      <c r="AX141" s="15" t="s">
        <v>83</v>
      </c>
      <c r="AY141" s="257" t="s">
        <v>131</v>
      </c>
    </row>
    <row r="142" s="2" customFormat="1" ht="44.25" customHeight="1">
      <c r="A142" s="39"/>
      <c r="B142" s="40"/>
      <c r="C142" s="206" t="s">
        <v>204</v>
      </c>
      <c r="D142" s="206" t="s">
        <v>133</v>
      </c>
      <c r="E142" s="207" t="s">
        <v>1355</v>
      </c>
      <c r="F142" s="208" t="s">
        <v>1356</v>
      </c>
      <c r="G142" s="209" t="s">
        <v>136</v>
      </c>
      <c r="H142" s="210">
        <v>305.46499999999997</v>
      </c>
      <c r="I142" s="211"/>
      <c r="J142" s="212">
        <f>ROUND(I142*H142,2)</f>
        <v>0</v>
      </c>
      <c r="K142" s="213"/>
      <c r="L142" s="45"/>
      <c r="M142" s="214" t="s">
        <v>19</v>
      </c>
      <c r="N142" s="215" t="s">
        <v>46</v>
      </c>
      <c r="O142" s="85"/>
      <c r="P142" s="216">
        <f>O142*H142</f>
        <v>0</v>
      </c>
      <c r="Q142" s="216">
        <v>0.12966</v>
      </c>
      <c r="R142" s="216">
        <f>Q142*H142</f>
        <v>39.606591899999998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137</v>
      </c>
      <c r="AT142" s="218" t="s">
        <v>133</v>
      </c>
      <c r="AU142" s="218" t="s">
        <v>85</v>
      </c>
      <c r="AY142" s="18" t="s">
        <v>131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83</v>
      </c>
      <c r="BK142" s="219">
        <f>ROUND(I142*H142,2)</f>
        <v>0</v>
      </c>
      <c r="BL142" s="18" t="s">
        <v>137</v>
      </c>
      <c r="BM142" s="218" t="s">
        <v>1357</v>
      </c>
    </row>
    <row r="143" s="2" customFormat="1">
      <c r="A143" s="39"/>
      <c r="B143" s="40"/>
      <c r="C143" s="41"/>
      <c r="D143" s="220" t="s">
        <v>139</v>
      </c>
      <c r="E143" s="41"/>
      <c r="F143" s="221" t="s">
        <v>1358</v>
      </c>
      <c r="G143" s="41"/>
      <c r="H143" s="41"/>
      <c r="I143" s="222"/>
      <c r="J143" s="41"/>
      <c r="K143" s="41"/>
      <c r="L143" s="45"/>
      <c r="M143" s="223"/>
      <c r="N143" s="22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85</v>
      </c>
    </row>
    <row r="144" s="14" customFormat="1">
      <c r="A144" s="14"/>
      <c r="B144" s="236"/>
      <c r="C144" s="237"/>
      <c r="D144" s="227" t="s">
        <v>141</v>
      </c>
      <c r="E144" s="238" t="s">
        <v>19</v>
      </c>
      <c r="F144" s="239" t="s">
        <v>1359</v>
      </c>
      <c r="G144" s="237"/>
      <c r="H144" s="240">
        <v>305.46499999999997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141</v>
      </c>
      <c r="AU144" s="246" t="s">
        <v>85</v>
      </c>
      <c r="AV144" s="14" t="s">
        <v>85</v>
      </c>
      <c r="AW144" s="14" t="s">
        <v>36</v>
      </c>
      <c r="AX144" s="14" t="s">
        <v>83</v>
      </c>
      <c r="AY144" s="246" t="s">
        <v>131</v>
      </c>
    </row>
    <row r="145" s="2" customFormat="1" ht="44.25" customHeight="1">
      <c r="A145" s="39"/>
      <c r="B145" s="40"/>
      <c r="C145" s="206" t="s">
        <v>212</v>
      </c>
      <c r="D145" s="206" t="s">
        <v>133</v>
      </c>
      <c r="E145" s="207" t="s">
        <v>1360</v>
      </c>
      <c r="F145" s="208" t="s">
        <v>1361</v>
      </c>
      <c r="G145" s="209" t="s">
        <v>136</v>
      </c>
      <c r="H145" s="210">
        <v>112</v>
      </c>
      <c r="I145" s="211"/>
      <c r="J145" s="212">
        <f>ROUND(I145*H145,2)</f>
        <v>0</v>
      </c>
      <c r="K145" s="213"/>
      <c r="L145" s="45"/>
      <c r="M145" s="214" t="s">
        <v>19</v>
      </c>
      <c r="N145" s="215" t="s">
        <v>46</v>
      </c>
      <c r="O145" s="85"/>
      <c r="P145" s="216">
        <f>O145*H145</f>
        <v>0</v>
      </c>
      <c r="Q145" s="216">
        <v>0.12966</v>
      </c>
      <c r="R145" s="216">
        <f>Q145*H145</f>
        <v>14.52192</v>
      </c>
      <c r="S145" s="216">
        <v>0</v>
      </c>
      <c r="T145" s="21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8" t="s">
        <v>137</v>
      </c>
      <c r="AT145" s="218" t="s">
        <v>133</v>
      </c>
      <c r="AU145" s="218" t="s">
        <v>85</v>
      </c>
      <c r="AY145" s="18" t="s">
        <v>131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8" t="s">
        <v>83</v>
      </c>
      <c r="BK145" s="219">
        <f>ROUND(I145*H145,2)</f>
        <v>0</v>
      </c>
      <c r="BL145" s="18" t="s">
        <v>137</v>
      </c>
      <c r="BM145" s="218" t="s">
        <v>1362</v>
      </c>
    </row>
    <row r="146" s="2" customFormat="1">
      <c r="A146" s="39"/>
      <c r="B146" s="40"/>
      <c r="C146" s="41"/>
      <c r="D146" s="220" t="s">
        <v>139</v>
      </c>
      <c r="E146" s="41"/>
      <c r="F146" s="221" t="s">
        <v>1363</v>
      </c>
      <c r="G146" s="41"/>
      <c r="H146" s="41"/>
      <c r="I146" s="222"/>
      <c r="J146" s="41"/>
      <c r="K146" s="41"/>
      <c r="L146" s="45"/>
      <c r="M146" s="223"/>
      <c r="N146" s="224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139</v>
      </c>
      <c r="AU146" s="18" t="s">
        <v>85</v>
      </c>
    </row>
    <row r="147" s="13" customFormat="1">
      <c r="A147" s="13"/>
      <c r="B147" s="225"/>
      <c r="C147" s="226"/>
      <c r="D147" s="227" t="s">
        <v>141</v>
      </c>
      <c r="E147" s="228" t="s">
        <v>19</v>
      </c>
      <c r="F147" s="229" t="s">
        <v>1323</v>
      </c>
      <c r="G147" s="226"/>
      <c r="H147" s="228" t="s">
        <v>19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141</v>
      </c>
      <c r="AU147" s="235" t="s">
        <v>85</v>
      </c>
      <c r="AV147" s="13" t="s">
        <v>83</v>
      </c>
      <c r="AW147" s="13" t="s">
        <v>36</v>
      </c>
      <c r="AX147" s="13" t="s">
        <v>75</v>
      </c>
      <c r="AY147" s="235" t="s">
        <v>131</v>
      </c>
    </row>
    <row r="148" s="14" customFormat="1">
      <c r="A148" s="14"/>
      <c r="B148" s="236"/>
      <c r="C148" s="237"/>
      <c r="D148" s="227" t="s">
        <v>141</v>
      </c>
      <c r="E148" s="238" t="s">
        <v>19</v>
      </c>
      <c r="F148" s="239" t="s">
        <v>156</v>
      </c>
      <c r="G148" s="237"/>
      <c r="H148" s="240">
        <v>112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141</v>
      </c>
      <c r="AU148" s="246" t="s">
        <v>85</v>
      </c>
      <c r="AV148" s="14" t="s">
        <v>85</v>
      </c>
      <c r="AW148" s="14" t="s">
        <v>36</v>
      </c>
      <c r="AX148" s="14" t="s">
        <v>83</v>
      </c>
      <c r="AY148" s="246" t="s">
        <v>131</v>
      </c>
    </row>
    <row r="149" s="12" customFormat="1" ht="22.8" customHeight="1">
      <c r="A149" s="12"/>
      <c r="B149" s="190"/>
      <c r="C149" s="191"/>
      <c r="D149" s="192" t="s">
        <v>74</v>
      </c>
      <c r="E149" s="204" t="s">
        <v>195</v>
      </c>
      <c r="F149" s="204" t="s">
        <v>411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SUM(P150:P172)</f>
        <v>0</v>
      </c>
      <c r="Q149" s="198"/>
      <c r="R149" s="199">
        <f>SUM(R150:R172)</f>
        <v>3.07999248</v>
      </c>
      <c r="S149" s="198"/>
      <c r="T149" s="200">
        <f>SUM(T150:T172)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83</v>
      </c>
      <c r="AT149" s="202" t="s">
        <v>74</v>
      </c>
      <c r="AU149" s="202" t="s">
        <v>83</v>
      </c>
      <c r="AY149" s="201" t="s">
        <v>131</v>
      </c>
      <c r="BK149" s="203">
        <f>SUM(BK150:BK172)</f>
        <v>0</v>
      </c>
    </row>
    <row r="150" s="2" customFormat="1" ht="49.05" customHeight="1">
      <c r="A150" s="39"/>
      <c r="B150" s="40"/>
      <c r="C150" s="206" t="s">
        <v>219</v>
      </c>
      <c r="D150" s="206" t="s">
        <v>133</v>
      </c>
      <c r="E150" s="207" t="s">
        <v>742</v>
      </c>
      <c r="F150" s="208" t="s">
        <v>743</v>
      </c>
      <c r="G150" s="209" t="s">
        <v>191</v>
      </c>
      <c r="H150" s="210">
        <v>4</v>
      </c>
      <c r="I150" s="211"/>
      <c r="J150" s="212">
        <f>ROUND(I150*H150,2)</f>
        <v>0</v>
      </c>
      <c r="K150" s="213"/>
      <c r="L150" s="45"/>
      <c r="M150" s="214" t="s">
        <v>19</v>
      </c>
      <c r="N150" s="215" t="s">
        <v>46</v>
      </c>
      <c r="O150" s="85"/>
      <c r="P150" s="216">
        <f>O150*H150</f>
        <v>0</v>
      </c>
      <c r="Q150" s="216">
        <v>0.15540000000000001</v>
      </c>
      <c r="R150" s="216">
        <f>Q150*H150</f>
        <v>0.62160000000000004</v>
      </c>
      <c r="S150" s="216">
        <v>0</v>
      </c>
      <c r="T150" s="21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8" t="s">
        <v>137</v>
      </c>
      <c r="AT150" s="218" t="s">
        <v>133</v>
      </c>
      <c r="AU150" s="218" t="s">
        <v>85</v>
      </c>
      <c r="AY150" s="18" t="s">
        <v>131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8" t="s">
        <v>83</v>
      </c>
      <c r="BK150" s="219">
        <f>ROUND(I150*H150,2)</f>
        <v>0</v>
      </c>
      <c r="BL150" s="18" t="s">
        <v>137</v>
      </c>
      <c r="BM150" s="218" t="s">
        <v>1364</v>
      </c>
    </row>
    <row r="151" s="2" customFormat="1">
      <c r="A151" s="39"/>
      <c r="B151" s="40"/>
      <c r="C151" s="41"/>
      <c r="D151" s="220" t="s">
        <v>139</v>
      </c>
      <c r="E151" s="41"/>
      <c r="F151" s="221" t="s">
        <v>745</v>
      </c>
      <c r="G151" s="41"/>
      <c r="H151" s="41"/>
      <c r="I151" s="222"/>
      <c r="J151" s="41"/>
      <c r="K151" s="41"/>
      <c r="L151" s="45"/>
      <c r="M151" s="223"/>
      <c r="N151" s="224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139</v>
      </c>
      <c r="AU151" s="18" t="s">
        <v>85</v>
      </c>
    </row>
    <row r="152" s="13" customFormat="1">
      <c r="A152" s="13"/>
      <c r="B152" s="225"/>
      <c r="C152" s="226"/>
      <c r="D152" s="227" t="s">
        <v>141</v>
      </c>
      <c r="E152" s="228" t="s">
        <v>19</v>
      </c>
      <c r="F152" s="229" t="s">
        <v>1365</v>
      </c>
      <c r="G152" s="226"/>
      <c r="H152" s="228" t="s">
        <v>19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141</v>
      </c>
      <c r="AU152" s="235" t="s">
        <v>85</v>
      </c>
      <c r="AV152" s="13" t="s">
        <v>83</v>
      </c>
      <c r="AW152" s="13" t="s">
        <v>36</v>
      </c>
      <c r="AX152" s="13" t="s">
        <v>75</v>
      </c>
      <c r="AY152" s="235" t="s">
        <v>131</v>
      </c>
    </row>
    <row r="153" s="14" customFormat="1">
      <c r="A153" s="14"/>
      <c r="B153" s="236"/>
      <c r="C153" s="237"/>
      <c r="D153" s="227" t="s">
        <v>141</v>
      </c>
      <c r="E153" s="238" t="s">
        <v>19</v>
      </c>
      <c r="F153" s="239" t="s">
        <v>1366</v>
      </c>
      <c r="G153" s="237"/>
      <c r="H153" s="240">
        <v>4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141</v>
      </c>
      <c r="AU153" s="246" t="s">
        <v>85</v>
      </c>
      <c r="AV153" s="14" t="s">
        <v>85</v>
      </c>
      <c r="AW153" s="14" t="s">
        <v>36</v>
      </c>
      <c r="AX153" s="14" t="s">
        <v>83</v>
      </c>
      <c r="AY153" s="246" t="s">
        <v>131</v>
      </c>
    </row>
    <row r="154" s="2" customFormat="1" ht="16.5" customHeight="1">
      <c r="A154" s="39"/>
      <c r="B154" s="40"/>
      <c r="C154" s="258" t="s">
        <v>226</v>
      </c>
      <c r="D154" s="258" t="s">
        <v>278</v>
      </c>
      <c r="E154" s="259" t="s">
        <v>738</v>
      </c>
      <c r="F154" s="260" t="s">
        <v>739</v>
      </c>
      <c r="G154" s="261" t="s">
        <v>191</v>
      </c>
      <c r="H154" s="262">
        <v>4.0800000000000001</v>
      </c>
      <c r="I154" s="263"/>
      <c r="J154" s="264">
        <f>ROUND(I154*H154,2)</f>
        <v>0</v>
      </c>
      <c r="K154" s="265"/>
      <c r="L154" s="266"/>
      <c r="M154" s="267" t="s">
        <v>19</v>
      </c>
      <c r="N154" s="268" t="s">
        <v>46</v>
      </c>
      <c r="O154" s="85"/>
      <c r="P154" s="216">
        <f>O154*H154</f>
        <v>0</v>
      </c>
      <c r="Q154" s="216">
        <v>0.10199999999999999</v>
      </c>
      <c r="R154" s="216">
        <f>Q154*H154</f>
        <v>0.41615999999999997</v>
      </c>
      <c r="S154" s="216">
        <v>0</v>
      </c>
      <c r="T154" s="21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8" t="s">
        <v>188</v>
      </c>
      <c r="AT154" s="218" t="s">
        <v>278</v>
      </c>
      <c r="AU154" s="218" t="s">
        <v>85</v>
      </c>
      <c r="AY154" s="18" t="s">
        <v>131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8" t="s">
        <v>83</v>
      </c>
      <c r="BK154" s="219">
        <f>ROUND(I154*H154,2)</f>
        <v>0</v>
      </c>
      <c r="BL154" s="18" t="s">
        <v>137</v>
      </c>
      <c r="BM154" s="218" t="s">
        <v>1367</v>
      </c>
    </row>
    <row r="155" s="14" customFormat="1">
      <c r="A155" s="14"/>
      <c r="B155" s="236"/>
      <c r="C155" s="237"/>
      <c r="D155" s="227" t="s">
        <v>141</v>
      </c>
      <c r="E155" s="238" t="s">
        <v>19</v>
      </c>
      <c r="F155" s="239" t="s">
        <v>1368</v>
      </c>
      <c r="G155" s="237"/>
      <c r="H155" s="240">
        <v>4.0800000000000001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141</v>
      </c>
      <c r="AU155" s="246" t="s">
        <v>85</v>
      </c>
      <c r="AV155" s="14" t="s">
        <v>85</v>
      </c>
      <c r="AW155" s="14" t="s">
        <v>36</v>
      </c>
      <c r="AX155" s="14" t="s">
        <v>83</v>
      </c>
      <c r="AY155" s="246" t="s">
        <v>131</v>
      </c>
    </row>
    <row r="156" s="2" customFormat="1" ht="49.05" customHeight="1">
      <c r="A156" s="39"/>
      <c r="B156" s="40"/>
      <c r="C156" s="206" t="s">
        <v>240</v>
      </c>
      <c r="D156" s="206" t="s">
        <v>133</v>
      </c>
      <c r="E156" s="207" t="s">
        <v>750</v>
      </c>
      <c r="F156" s="208" t="s">
        <v>751</v>
      </c>
      <c r="G156" s="209" t="s">
        <v>191</v>
      </c>
      <c r="H156" s="210">
        <v>10</v>
      </c>
      <c r="I156" s="211"/>
      <c r="J156" s="212">
        <f>ROUND(I156*H156,2)</f>
        <v>0</v>
      </c>
      <c r="K156" s="213"/>
      <c r="L156" s="45"/>
      <c r="M156" s="214" t="s">
        <v>19</v>
      </c>
      <c r="N156" s="215" t="s">
        <v>46</v>
      </c>
      <c r="O156" s="85"/>
      <c r="P156" s="216">
        <f>O156*H156</f>
        <v>0</v>
      </c>
      <c r="Q156" s="216">
        <v>0.1295</v>
      </c>
      <c r="R156" s="216">
        <f>Q156*H156</f>
        <v>1.2949999999999999</v>
      </c>
      <c r="S156" s="216">
        <v>0</v>
      </c>
      <c r="T156" s="21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8" t="s">
        <v>137</v>
      </c>
      <c r="AT156" s="218" t="s">
        <v>133</v>
      </c>
      <c r="AU156" s="218" t="s">
        <v>85</v>
      </c>
      <c r="AY156" s="18" t="s">
        <v>131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8" t="s">
        <v>83</v>
      </c>
      <c r="BK156" s="219">
        <f>ROUND(I156*H156,2)</f>
        <v>0</v>
      </c>
      <c r="BL156" s="18" t="s">
        <v>137</v>
      </c>
      <c r="BM156" s="218" t="s">
        <v>1369</v>
      </c>
    </row>
    <row r="157" s="2" customFormat="1">
      <c r="A157" s="39"/>
      <c r="B157" s="40"/>
      <c r="C157" s="41"/>
      <c r="D157" s="220" t="s">
        <v>139</v>
      </c>
      <c r="E157" s="41"/>
      <c r="F157" s="221" t="s">
        <v>753</v>
      </c>
      <c r="G157" s="41"/>
      <c r="H157" s="41"/>
      <c r="I157" s="222"/>
      <c r="J157" s="41"/>
      <c r="K157" s="41"/>
      <c r="L157" s="45"/>
      <c r="M157" s="223"/>
      <c r="N157" s="22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139</v>
      </c>
      <c r="AU157" s="18" t="s">
        <v>85</v>
      </c>
    </row>
    <row r="158" s="13" customFormat="1">
      <c r="A158" s="13"/>
      <c r="B158" s="225"/>
      <c r="C158" s="226"/>
      <c r="D158" s="227" t="s">
        <v>141</v>
      </c>
      <c r="E158" s="228" t="s">
        <v>19</v>
      </c>
      <c r="F158" s="229" t="s">
        <v>756</v>
      </c>
      <c r="G158" s="226"/>
      <c r="H158" s="228" t="s">
        <v>19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141</v>
      </c>
      <c r="AU158" s="235" t="s">
        <v>85</v>
      </c>
      <c r="AV158" s="13" t="s">
        <v>83</v>
      </c>
      <c r="AW158" s="13" t="s">
        <v>36</v>
      </c>
      <c r="AX158" s="13" t="s">
        <v>75</v>
      </c>
      <c r="AY158" s="235" t="s">
        <v>131</v>
      </c>
    </row>
    <row r="159" s="14" customFormat="1">
      <c r="A159" s="14"/>
      <c r="B159" s="236"/>
      <c r="C159" s="237"/>
      <c r="D159" s="227" t="s">
        <v>141</v>
      </c>
      <c r="E159" s="238" t="s">
        <v>19</v>
      </c>
      <c r="F159" s="239" t="s">
        <v>1370</v>
      </c>
      <c r="G159" s="237"/>
      <c r="H159" s="240">
        <v>10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141</v>
      </c>
      <c r="AU159" s="246" t="s">
        <v>85</v>
      </c>
      <c r="AV159" s="14" t="s">
        <v>85</v>
      </c>
      <c r="AW159" s="14" t="s">
        <v>36</v>
      </c>
      <c r="AX159" s="14" t="s">
        <v>83</v>
      </c>
      <c r="AY159" s="246" t="s">
        <v>131</v>
      </c>
    </row>
    <row r="160" s="2" customFormat="1" ht="16.5" customHeight="1">
      <c r="A160" s="39"/>
      <c r="B160" s="40"/>
      <c r="C160" s="258" t="s">
        <v>8</v>
      </c>
      <c r="D160" s="258" t="s">
        <v>278</v>
      </c>
      <c r="E160" s="259" t="s">
        <v>758</v>
      </c>
      <c r="F160" s="260" t="s">
        <v>759</v>
      </c>
      <c r="G160" s="261" t="s">
        <v>191</v>
      </c>
      <c r="H160" s="262">
        <v>10.404</v>
      </c>
      <c r="I160" s="263"/>
      <c r="J160" s="264">
        <f>ROUND(I160*H160,2)</f>
        <v>0</v>
      </c>
      <c r="K160" s="265"/>
      <c r="L160" s="266"/>
      <c r="M160" s="267" t="s">
        <v>19</v>
      </c>
      <c r="N160" s="268" t="s">
        <v>46</v>
      </c>
      <c r="O160" s="85"/>
      <c r="P160" s="216">
        <f>O160*H160</f>
        <v>0</v>
      </c>
      <c r="Q160" s="216">
        <v>0.056120000000000003</v>
      </c>
      <c r="R160" s="216">
        <f>Q160*H160</f>
        <v>0.58387248000000003</v>
      </c>
      <c r="S160" s="216">
        <v>0</v>
      </c>
      <c r="T160" s="21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8" t="s">
        <v>188</v>
      </c>
      <c r="AT160" s="218" t="s">
        <v>278</v>
      </c>
      <c r="AU160" s="218" t="s">
        <v>85</v>
      </c>
      <c r="AY160" s="18" t="s">
        <v>131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8" t="s">
        <v>83</v>
      </c>
      <c r="BK160" s="219">
        <f>ROUND(I160*H160,2)</f>
        <v>0</v>
      </c>
      <c r="BL160" s="18" t="s">
        <v>137</v>
      </c>
      <c r="BM160" s="218" t="s">
        <v>1371</v>
      </c>
    </row>
    <row r="161" s="14" customFormat="1">
      <c r="A161" s="14"/>
      <c r="B161" s="236"/>
      <c r="C161" s="237"/>
      <c r="D161" s="227" t="s">
        <v>141</v>
      </c>
      <c r="E161" s="238" t="s">
        <v>19</v>
      </c>
      <c r="F161" s="239" t="s">
        <v>1372</v>
      </c>
      <c r="G161" s="237"/>
      <c r="H161" s="240">
        <v>10.199999999999999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141</v>
      </c>
      <c r="AU161" s="246" t="s">
        <v>85</v>
      </c>
      <c r="AV161" s="14" t="s">
        <v>85</v>
      </c>
      <c r="AW161" s="14" t="s">
        <v>36</v>
      </c>
      <c r="AX161" s="14" t="s">
        <v>83</v>
      </c>
      <c r="AY161" s="246" t="s">
        <v>131</v>
      </c>
    </row>
    <row r="162" s="14" customFormat="1">
      <c r="A162" s="14"/>
      <c r="B162" s="236"/>
      <c r="C162" s="237"/>
      <c r="D162" s="227" t="s">
        <v>141</v>
      </c>
      <c r="E162" s="237"/>
      <c r="F162" s="239" t="s">
        <v>1373</v>
      </c>
      <c r="G162" s="237"/>
      <c r="H162" s="240">
        <v>10.404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141</v>
      </c>
      <c r="AU162" s="246" t="s">
        <v>85</v>
      </c>
      <c r="AV162" s="14" t="s">
        <v>85</v>
      </c>
      <c r="AW162" s="14" t="s">
        <v>4</v>
      </c>
      <c r="AX162" s="14" t="s">
        <v>83</v>
      </c>
      <c r="AY162" s="246" t="s">
        <v>131</v>
      </c>
    </row>
    <row r="163" s="2" customFormat="1" ht="55.5" customHeight="1">
      <c r="A163" s="39"/>
      <c r="B163" s="40"/>
      <c r="C163" s="206" t="s">
        <v>251</v>
      </c>
      <c r="D163" s="206" t="s">
        <v>133</v>
      </c>
      <c r="E163" s="207" t="s">
        <v>1374</v>
      </c>
      <c r="F163" s="208" t="s">
        <v>1375</v>
      </c>
      <c r="G163" s="209" t="s">
        <v>191</v>
      </c>
      <c r="H163" s="210">
        <v>146.59999999999999</v>
      </c>
      <c r="I163" s="211"/>
      <c r="J163" s="212">
        <f>ROUND(I163*H163,2)</f>
        <v>0</v>
      </c>
      <c r="K163" s="213"/>
      <c r="L163" s="45"/>
      <c r="M163" s="214" t="s">
        <v>19</v>
      </c>
      <c r="N163" s="215" t="s">
        <v>46</v>
      </c>
      <c r="O163" s="85"/>
      <c r="P163" s="216">
        <f>O163*H163</f>
        <v>0</v>
      </c>
      <c r="Q163" s="216">
        <v>0.00059999999999999995</v>
      </c>
      <c r="R163" s="216">
        <f>Q163*H163</f>
        <v>0.087959999999999983</v>
      </c>
      <c r="S163" s="216">
        <v>0</v>
      </c>
      <c r="T163" s="21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8" t="s">
        <v>137</v>
      </c>
      <c r="AT163" s="218" t="s">
        <v>133</v>
      </c>
      <c r="AU163" s="218" t="s">
        <v>85</v>
      </c>
      <c r="AY163" s="18" t="s">
        <v>131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8" t="s">
        <v>83</v>
      </c>
      <c r="BK163" s="219">
        <f>ROUND(I163*H163,2)</f>
        <v>0</v>
      </c>
      <c r="BL163" s="18" t="s">
        <v>137</v>
      </c>
      <c r="BM163" s="218" t="s">
        <v>1376</v>
      </c>
    </row>
    <row r="164" s="2" customFormat="1">
      <c r="A164" s="39"/>
      <c r="B164" s="40"/>
      <c r="C164" s="41"/>
      <c r="D164" s="220" t="s">
        <v>139</v>
      </c>
      <c r="E164" s="41"/>
      <c r="F164" s="221" t="s">
        <v>1377</v>
      </c>
      <c r="G164" s="41"/>
      <c r="H164" s="41"/>
      <c r="I164" s="222"/>
      <c r="J164" s="41"/>
      <c r="K164" s="41"/>
      <c r="L164" s="45"/>
      <c r="M164" s="223"/>
      <c r="N164" s="224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139</v>
      </c>
      <c r="AU164" s="18" t="s">
        <v>85</v>
      </c>
    </row>
    <row r="165" s="14" customFormat="1">
      <c r="A165" s="14"/>
      <c r="B165" s="236"/>
      <c r="C165" s="237"/>
      <c r="D165" s="227" t="s">
        <v>141</v>
      </c>
      <c r="E165" s="238" t="s">
        <v>19</v>
      </c>
      <c r="F165" s="239" t="s">
        <v>1378</v>
      </c>
      <c r="G165" s="237"/>
      <c r="H165" s="240">
        <v>132.59999999999999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141</v>
      </c>
      <c r="AU165" s="246" t="s">
        <v>85</v>
      </c>
      <c r="AV165" s="14" t="s">
        <v>85</v>
      </c>
      <c r="AW165" s="14" t="s">
        <v>36</v>
      </c>
      <c r="AX165" s="14" t="s">
        <v>75</v>
      </c>
      <c r="AY165" s="246" t="s">
        <v>131</v>
      </c>
    </row>
    <row r="166" s="14" customFormat="1">
      <c r="A166" s="14"/>
      <c r="B166" s="236"/>
      <c r="C166" s="237"/>
      <c r="D166" s="227" t="s">
        <v>141</v>
      </c>
      <c r="E166" s="238" t="s">
        <v>19</v>
      </c>
      <c r="F166" s="239" t="s">
        <v>1379</v>
      </c>
      <c r="G166" s="237"/>
      <c r="H166" s="240">
        <v>14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141</v>
      </c>
      <c r="AU166" s="246" t="s">
        <v>85</v>
      </c>
      <c r="AV166" s="14" t="s">
        <v>85</v>
      </c>
      <c r="AW166" s="14" t="s">
        <v>36</v>
      </c>
      <c r="AX166" s="14" t="s">
        <v>75</v>
      </c>
      <c r="AY166" s="246" t="s">
        <v>131</v>
      </c>
    </row>
    <row r="167" s="15" customFormat="1">
      <c r="A167" s="15"/>
      <c r="B167" s="247"/>
      <c r="C167" s="248"/>
      <c r="D167" s="227" t="s">
        <v>141</v>
      </c>
      <c r="E167" s="249" t="s">
        <v>19</v>
      </c>
      <c r="F167" s="250" t="s">
        <v>159</v>
      </c>
      <c r="G167" s="248"/>
      <c r="H167" s="251">
        <v>146.59999999999999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7" t="s">
        <v>141</v>
      </c>
      <c r="AU167" s="257" t="s">
        <v>85</v>
      </c>
      <c r="AV167" s="15" t="s">
        <v>137</v>
      </c>
      <c r="AW167" s="15" t="s">
        <v>36</v>
      </c>
      <c r="AX167" s="15" t="s">
        <v>83</v>
      </c>
      <c r="AY167" s="257" t="s">
        <v>131</v>
      </c>
    </row>
    <row r="168" s="2" customFormat="1" ht="55.5" customHeight="1">
      <c r="A168" s="39"/>
      <c r="B168" s="40"/>
      <c r="C168" s="206" t="s">
        <v>258</v>
      </c>
      <c r="D168" s="206" t="s">
        <v>133</v>
      </c>
      <c r="E168" s="207" t="s">
        <v>1380</v>
      </c>
      <c r="F168" s="208" t="s">
        <v>1375</v>
      </c>
      <c r="G168" s="209" t="s">
        <v>191</v>
      </c>
      <c r="H168" s="210">
        <v>125</v>
      </c>
      <c r="I168" s="211"/>
      <c r="J168" s="212">
        <f>ROUND(I168*H168,2)</f>
        <v>0</v>
      </c>
      <c r="K168" s="213"/>
      <c r="L168" s="45"/>
      <c r="M168" s="214" t="s">
        <v>19</v>
      </c>
      <c r="N168" s="215" t="s">
        <v>46</v>
      </c>
      <c r="O168" s="85"/>
      <c r="P168" s="216">
        <f>O168*H168</f>
        <v>0</v>
      </c>
      <c r="Q168" s="216">
        <v>0.00060320000000000003</v>
      </c>
      <c r="R168" s="216">
        <f>Q168*H168</f>
        <v>0.075400000000000009</v>
      </c>
      <c r="S168" s="216">
        <v>0</v>
      </c>
      <c r="T168" s="21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8" t="s">
        <v>137</v>
      </c>
      <c r="AT168" s="218" t="s">
        <v>133</v>
      </c>
      <c r="AU168" s="218" t="s">
        <v>85</v>
      </c>
      <c r="AY168" s="18" t="s">
        <v>131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8" t="s">
        <v>83</v>
      </c>
      <c r="BK168" s="219">
        <f>ROUND(I168*H168,2)</f>
        <v>0</v>
      </c>
      <c r="BL168" s="18" t="s">
        <v>137</v>
      </c>
      <c r="BM168" s="218" t="s">
        <v>1381</v>
      </c>
    </row>
    <row r="169" s="2" customFormat="1">
      <c r="A169" s="39"/>
      <c r="B169" s="40"/>
      <c r="C169" s="41"/>
      <c r="D169" s="220" t="s">
        <v>139</v>
      </c>
      <c r="E169" s="41"/>
      <c r="F169" s="221" t="s">
        <v>1382</v>
      </c>
      <c r="G169" s="41"/>
      <c r="H169" s="41"/>
      <c r="I169" s="222"/>
      <c r="J169" s="41"/>
      <c r="K169" s="41"/>
      <c r="L169" s="45"/>
      <c r="M169" s="223"/>
      <c r="N169" s="224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85</v>
      </c>
    </row>
    <row r="170" s="2" customFormat="1" ht="24.15" customHeight="1">
      <c r="A170" s="39"/>
      <c r="B170" s="40"/>
      <c r="C170" s="206" t="s">
        <v>264</v>
      </c>
      <c r="D170" s="206" t="s">
        <v>133</v>
      </c>
      <c r="E170" s="207" t="s">
        <v>1383</v>
      </c>
      <c r="F170" s="208" t="s">
        <v>1384</v>
      </c>
      <c r="G170" s="209" t="s">
        <v>136</v>
      </c>
      <c r="H170" s="210">
        <v>125</v>
      </c>
      <c r="I170" s="211"/>
      <c r="J170" s="212">
        <f>ROUND(I170*H170,2)</f>
        <v>0</v>
      </c>
      <c r="K170" s="213"/>
      <c r="L170" s="45"/>
      <c r="M170" s="214" t="s">
        <v>19</v>
      </c>
      <c r="N170" s="215" t="s">
        <v>46</v>
      </c>
      <c r="O170" s="85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8" t="s">
        <v>137</v>
      </c>
      <c r="AT170" s="218" t="s">
        <v>133</v>
      </c>
      <c r="AU170" s="218" t="s">
        <v>85</v>
      </c>
      <c r="AY170" s="18" t="s">
        <v>131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8" t="s">
        <v>83</v>
      </c>
      <c r="BK170" s="219">
        <f>ROUND(I170*H170,2)</f>
        <v>0</v>
      </c>
      <c r="BL170" s="18" t="s">
        <v>137</v>
      </c>
      <c r="BM170" s="218" t="s">
        <v>1385</v>
      </c>
    </row>
    <row r="171" s="2" customFormat="1">
      <c r="A171" s="39"/>
      <c r="B171" s="40"/>
      <c r="C171" s="41"/>
      <c r="D171" s="220" t="s">
        <v>139</v>
      </c>
      <c r="E171" s="41"/>
      <c r="F171" s="221" t="s">
        <v>1386</v>
      </c>
      <c r="G171" s="41"/>
      <c r="H171" s="41"/>
      <c r="I171" s="222"/>
      <c r="J171" s="41"/>
      <c r="K171" s="41"/>
      <c r="L171" s="45"/>
      <c r="M171" s="223"/>
      <c r="N171" s="224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139</v>
      </c>
      <c r="AU171" s="18" t="s">
        <v>85</v>
      </c>
    </row>
    <row r="172" s="14" customFormat="1">
      <c r="A172" s="14"/>
      <c r="B172" s="236"/>
      <c r="C172" s="237"/>
      <c r="D172" s="227" t="s">
        <v>141</v>
      </c>
      <c r="E172" s="238" t="s">
        <v>19</v>
      </c>
      <c r="F172" s="239" t="s">
        <v>1387</v>
      </c>
      <c r="G172" s="237"/>
      <c r="H172" s="240">
        <v>125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141</v>
      </c>
      <c r="AU172" s="246" t="s">
        <v>85</v>
      </c>
      <c r="AV172" s="14" t="s">
        <v>85</v>
      </c>
      <c r="AW172" s="14" t="s">
        <v>36</v>
      </c>
      <c r="AX172" s="14" t="s">
        <v>83</v>
      </c>
      <c r="AY172" s="246" t="s">
        <v>131</v>
      </c>
    </row>
    <row r="173" s="12" customFormat="1" ht="22.8" customHeight="1">
      <c r="A173" s="12"/>
      <c r="B173" s="190"/>
      <c r="C173" s="191"/>
      <c r="D173" s="192" t="s">
        <v>74</v>
      </c>
      <c r="E173" s="204" t="s">
        <v>475</v>
      </c>
      <c r="F173" s="204" t="s">
        <v>476</v>
      </c>
      <c r="G173" s="191"/>
      <c r="H173" s="191"/>
      <c r="I173" s="194"/>
      <c r="J173" s="205">
        <f>BK173</f>
        <v>0</v>
      </c>
      <c r="K173" s="191"/>
      <c r="L173" s="196"/>
      <c r="M173" s="197"/>
      <c r="N173" s="198"/>
      <c r="O173" s="198"/>
      <c r="P173" s="199">
        <f>SUM(P174:P175)</f>
        <v>0</v>
      </c>
      <c r="Q173" s="198"/>
      <c r="R173" s="199">
        <f>SUM(R174:R175)</f>
        <v>0</v>
      </c>
      <c r="S173" s="198"/>
      <c r="T173" s="200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1" t="s">
        <v>83</v>
      </c>
      <c r="AT173" s="202" t="s">
        <v>74</v>
      </c>
      <c r="AU173" s="202" t="s">
        <v>83</v>
      </c>
      <c r="AY173" s="201" t="s">
        <v>131</v>
      </c>
      <c r="BK173" s="203">
        <f>SUM(BK174:BK175)</f>
        <v>0</v>
      </c>
    </row>
    <row r="174" s="2" customFormat="1" ht="44.25" customHeight="1">
      <c r="A174" s="39"/>
      <c r="B174" s="40"/>
      <c r="C174" s="206" t="s">
        <v>270</v>
      </c>
      <c r="D174" s="206" t="s">
        <v>133</v>
      </c>
      <c r="E174" s="207" t="s">
        <v>1388</v>
      </c>
      <c r="F174" s="208" t="s">
        <v>1389</v>
      </c>
      <c r="G174" s="209" t="s">
        <v>254</v>
      </c>
      <c r="H174" s="210">
        <v>188.44800000000001</v>
      </c>
      <c r="I174" s="211"/>
      <c r="J174" s="212">
        <f>ROUND(I174*H174,2)</f>
        <v>0</v>
      </c>
      <c r="K174" s="213"/>
      <c r="L174" s="45"/>
      <c r="M174" s="214" t="s">
        <v>19</v>
      </c>
      <c r="N174" s="215" t="s">
        <v>46</v>
      </c>
      <c r="O174" s="85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8" t="s">
        <v>137</v>
      </c>
      <c r="AT174" s="218" t="s">
        <v>133</v>
      </c>
      <c r="AU174" s="218" t="s">
        <v>85</v>
      </c>
      <c r="AY174" s="18" t="s">
        <v>131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8" t="s">
        <v>83</v>
      </c>
      <c r="BK174" s="219">
        <f>ROUND(I174*H174,2)</f>
        <v>0</v>
      </c>
      <c r="BL174" s="18" t="s">
        <v>137</v>
      </c>
      <c r="BM174" s="218" t="s">
        <v>1390</v>
      </c>
    </row>
    <row r="175" s="2" customFormat="1">
      <c r="A175" s="39"/>
      <c r="B175" s="40"/>
      <c r="C175" s="41"/>
      <c r="D175" s="220" t="s">
        <v>139</v>
      </c>
      <c r="E175" s="41"/>
      <c r="F175" s="221" t="s">
        <v>1391</v>
      </c>
      <c r="G175" s="41"/>
      <c r="H175" s="41"/>
      <c r="I175" s="222"/>
      <c r="J175" s="41"/>
      <c r="K175" s="41"/>
      <c r="L175" s="45"/>
      <c r="M175" s="285"/>
      <c r="N175" s="286"/>
      <c r="O175" s="287"/>
      <c r="P175" s="287"/>
      <c r="Q175" s="287"/>
      <c r="R175" s="287"/>
      <c r="S175" s="287"/>
      <c r="T175" s="288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139</v>
      </c>
      <c r="AU175" s="18" t="s">
        <v>85</v>
      </c>
    </row>
    <row r="176" s="2" customFormat="1" ht="6.96" customHeight="1">
      <c r="A176" s="39"/>
      <c r="B176" s="60"/>
      <c r="C176" s="61"/>
      <c r="D176" s="61"/>
      <c r="E176" s="61"/>
      <c r="F176" s="61"/>
      <c r="G176" s="61"/>
      <c r="H176" s="61"/>
      <c r="I176" s="61"/>
      <c r="J176" s="61"/>
      <c r="K176" s="61"/>
      <c r="L176" s="45"/>
      <c r="M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</row>
  </sheetData>
  <sheetProtection sheet="1" autoFilter="0" formatColumns="0" formatRows="0" objects="1" scenarios="1" spinCount="100000" saltValue="8C18YWNSpvDQW6/N7gnfdxUBQryJWLpe7kjeDBSApGSAPUGCEYBIVW63LZPzFLaJG7285YoBT1A/yctg1Zxoiw==" hashValue="cRLUekRBDd/u9hLRzWsbmn6Fr6Bz8exEFvZhX3H01q6ADwS4xGR4GiPB0mvWN+3lXVJSmw6cSi1sZEaVxzfyhw==" algorithmName="SHA-512" password="C68C"/>
  <autoFilter ref="C82:K17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566901233"/>
    <hyperlink ref="F96" r:id="rId2" display="https://podminky.urs.cz/item/CS_URS_2024_01/566901234"/>
    <hyperlink ref="F103" r:id="rId3" display="https://podminky.urs.cz/item/CS_URS_2024_01/572330111"/>
    <hyperlink ref="F110" r:id="rId4" display="https://podminky.urs.cz/item/CS_URS_2024_01/572340112"/>
    <hyperlink ref="F112" r:id="rId5" display="https://podminky.urs.cz/item/CS_URS_2024_01/596211110"/>
    <hyperlink ref="F125" r:id="rId6" display="https://podminky.urs.cz/item/CS_URS_2024_01/573191111"/>
    <hyperlink ref="F134" r:id="rId7" display="https://podminky.urs.cz/item/CS_URS_2024_01/573231109"/>
    <hyperlink ref="F143" r:id="rId8" display="https://podminky.urs.cz/item/CS_URS_2024_01/577144031"/>
    <hyperlink ref="F146" r:id="rId9" display="https://podminky.urs.cz/item/CS_URS_2024_01/577145032"/>
    <hyperlink ref="F151" r:id="rId10" display="https://podminky.urs.cz/item/CS_URS_2024_01/916131213"/>
    <hyperlink ref="F157" r:id="rId11" display="https://podminky.urs.cz/item/CS_URS_2024_01/916231213"/>
    <hyperlink ref="F164" r:id="rId12" display="https://podminky.urs.cz/item/CS_URS_2024_01/919732221"/>
    <hyperlink ref="F169" r:id="rId13" display="https://podminky.urs.cz/item/CS_URS_2024_01/919732221_2"/>
    <hyperlink ref="F171" r:id="rId14" display="https://podminky.urs.cz/item/CS_URS_2024_01/966007113"/>
    <hyperlink ref="F175" r:id="rId15" display="https://podminky.urs.cz/item/CS_URS_2024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hidden="1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Parkovací plochy na ulici Školní v Kopřivnici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1392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28</v>
      </c>
      <c r="J15" s="137" t="s">
        <v>29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28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ROUND((SUM(BE88:BE149)),  2)</f>
        <v>0</v>
      </c>
      <c r="G33" s="39"/>
      <c r="H33" s="39"/>
      <c r="I33" s="149">
        <v>0.20999999999999999</v>
      </c>
      <c r="J33" s="148">
        <f>ROUND(((SUM(BE88:BE149))*I33),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47</v>
      </c>
      <c r="F34" s="148">
        <f>ROUND((SUM(BF88:BF149)),  2)</f>
        <v>0</v>
      </c>
      <c r="G34" s="39"/>
      <c r="H34" s="39"/>
      <c r="I34" s="149">
        <v>0.14999999999999999</v>
      </c>
      <c r="J34" s="148">
        <f>ROUND(((SUM(BF88:BF149))*I34),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ROUND((SUM(BG88:BG149)),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ROUND((SUM(BH88:BH149)),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ROUND((SUM(BI88:BI149)),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Parkovací plochy na ulici Školní v Kopřivnici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VRN1 -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Město Kopřivnice</v>
      </c>
      <c r="G52" s="41"/>
      <c r="H52" s="41"/>
      <c r="I52" s="33" t="s">
        <v>23</v>
      </c>
      <c r="J52" s="73" t="str">
        <f>IF(J12="","",J12)</f>
        <v>6. 2. 2024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Kopřivnice</v>
      </c>
      <c r="G54" s="41"/>
      <c r="H54" s="41"/>
      <c r="I54" s="33" t="s">
        <v>32</v>
      </c>
      <c r="J54" s="37" t="str">
        <f>E21</f>
        <v>AWT Rekultivace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Lenka Kropáčová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1393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1394</v>
      </c>
      <c r="E62" s="169"/>
      <c r="F62" s="169"/>
      <c r="G62" s="169"/>
      <c r="H62" s="169"/>
      <c r="I62" s="169"/>
      <c r="J62" s="170">
        <f>J103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1395</v>
      </c>
      <c r="E63" s="175"/>
      <c r="F63" s="175"/>
      <c r="G63" s="175"/>
      <c r="H63" s="175"/>
      <c r="I63" s="175"/>
      <c r="J63" s="176">
        <f>J104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1396</v>
      </c>
      <c r="E64" s="175"/>
      <c r="F64" s="175"/>
      <c r="G64" s="175"/>
      <c r="H64" s="175"/>
      <c r="I64" s="175"/>
      <c r="J64" s="176">
        <f>J123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1397</v>
      </c>
      <c r="E65" s="175"/>
      <c r="F65" s="175"/>
      <c r="G65" s="175"/>
      <c r="H65" s="175"/>
      <c r="I65" s="175"/>
      <c r="J65" s="176">
        <f>J127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1398</v>
      </c>
      <c r="E66" s="175"/>
      <c r="F66" s="175"/>
      <c r="G66" s="175"/>
      <c r="H66" s="175"/>
      <c r="I66" s="175"/>
      <c r="J66" s="176">
        <f>J130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1399</v>
      </c>
      <c r="E67" s="175"/>
      <c r="F67" s="175"/>
      <c r="G67" s="175"/>
      <c r="H67" s="175"/>
      <c r="I67" s="175"/>
      <c r="J67" s="176">
        <f>J137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1400</v>
      </c>
      <c r="E68" s="175"/>
      <c r="F68" s="175"/>
      <c r="G68" s="175"/>
      <c r="H68" s="175"/>
      <c r="I68" s="175"/>
      <c r="J68" s="176">
        <f>J140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Parkovací plochy na ulici Školní v Kopřivnici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102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VRN1 - Vedlejší rozpočtové náklady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Město Kopřivnice</v>
      </c>
      <c r="G82" s="41"/>
      <c r="H82" s="41"/>
      <c r="I82" s="33" t="s">
        <v>23</v>
      </c>
      <c r="J82" s="73" t="str">
        <f>IF(J12="","",J12)</f>
        <v>6. 2. 2024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Kopřivnice</v>
      </c>
      <c r="G84" s="41"/>
      <c r="H84" s="41"/>
      <c r="I84" s="33" t="s">
        <v>32</v>
      </c>
      <c r="J84" s="37" t="str">
        <f>E21</f>
        <v>AWT Rekultivace a.s.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30</v>
      </c>
      <c r="D85" s="41"/>
      <c r="E85" s="41"/>
      <c r="F85" s="28" t="str">
        <f>IF(E18="","",E18)</f>
        <v>Vyplň údaj</v>
      </c>
      <c r="G85" s="41"/>
      <c r="H85" s="41"/>
      <c r="I85" s="33" t="s">
        <v>37</v>
      </c>
      <c r="J85" s="37" t="str">
        <f>E24</f>
        <v>Ing. Lenka Kropáčová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117</v>
      </c>
      <c r="D87" s="181" t="s">
        <v>60</v>
      </c>
      <c r="E87" s="181" t="s">
        <v>56</v>
      </c>
      <c r="F87" s="181" t="s">
        <v>57</v>
      </c>
      <c r="G87" s="181" t="s">
        <v>118</v>
      </c>
      <c r="H87" s="181" t="s">
        <v>119</v>
      </c>
      <c r="I87" s="181" t="s">
        <v>120</v>
      </c>
      <c r="J87" s="182" t="s">
        <v>106</v>
      </c>
      <c r="K87" s="183" t="s">
        <v>121</v>
      </c>
      <c r="L87" s="184"/>
      <c r="M87" s="93" t="s">
        <v>19</v>
      </c>
      <c r="N87" s="94" t="s">
        <v>45</v>
      </c>
      <c r="O87" s="94" t="s">
        <v>122</v>
      </c>
      <c r="P87" s="94" t="s">
        <v>123</v>
      </c>
      <c r="Q87" s="94" t="s">
        <v>124</v>
      </c>
      <c r="R87" s="94" t="s">
        <v>125</v>
      </c>
      <c r="S87" s="94" t="s">
        <v>126</v>
      </c>
      <c r="T87" s="95" t="s">
        <v>127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128</v>
      </c>
      <c r="D88" s="41"/>
      <c r="E88" s="41"/>
      <c r="F88" s="41"/>
      <c r="G88" s="41"/>
      <c r="H88" s="41"/>
      <c r="I88" s="41"/>
      <c r="J88" s="185">
        <f>BK88</f>
        <v>0</v>
      </c>
      <c r="K88" s="41"/>
      <c r="L88" s="45"/>
      <c r="M88" s="96"/>
      <c r="N88" s="186"/>
      <c r="O88" s="97"/>
      <c r="P88" s="187">
        <f>P89+P103</f>
        <v>0</v>
      </c>
      <c r="Q88" s="97"/>
      <c r="R88" s="187">
        <f>R89+R103</f>
        <v>3.1357999999999997</v>
      </c>
      <c r="S88" s="97"/>
      <c r="T88" s="188">
        <f>T89+T103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107</v>
      </c>
      <c r="BK88" s="189">
        <f>BK89+BK103</f>
        <v>0</v>
      </c>
    </row>
    <row r="89" s="12" customFormat="1" ht="25.92" customHeight="1">
      <c r="A89" s="12"/>
      <c r="B89" s="190"/>
      <c r="C89" s="191"/>
      <c r="D89" s="192" t="s">
        <v>74</v>
      </c>
      <c r="E89" s="193" t="s">
        <v>129</v>
      </c>
      <c r="F89" s="193" t="s">
        <v>130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</f>
        <v>0</v>
      </c>
      <c r="Q89" s="198"/>
      <c r="R89" s="199">
        <f>R90</f>
        <v>0.74954999999999994</v>
      </c>
      <c r="S89" s="198"/>
      <c r="T89" s="200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83</v>
      </c>
      <c r="AT89" s="202" t="s">
        <v>74</v>
      </c>
      <c r="AU89" s="202" t="s">
        <v>75</v>
      </c>
      <c r="AY89" s="201" t="s">
        <v>131</v>
      </c>
      <c r="BK89" s="203">
        <f>BK90</f>
        <v>0</v>
      </c>
    </row>
    <row r="90" s="12" customFormat="1" ht="22.8" customHeight="1">
      <c r="A90" s="12"/>
      <c r="B90" s="190"/>
      <c r="C90" s="191"/>
      <c r="D90" s="192" t="s">
        <v>74</v>
      </c>
      <c r="E90" s="204" t="s">
        <v>85</v>
      </c>
      <c r="F90" s="204" t="s">
        <v>1401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SUM(P91:P102)</f>
        <v>0</v>
      </c>
      <c r="Q90" s="198"/>
      <c r="R90" s="199">
        <f>SUM(R91:R102)</f>
        <v>0.74954999999999994</v>
      </c>
      <c r="S90" s="198"/>
      <c r="T90" s="200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83</v>
      </c>
      <c r="AT90" s="202" t="s">
        <v>74</v>
      </c>
      <c r="AU90" s="202" t="s">
        <v>83</v>
      </c>
      <c r="AY90" s="201" t="s">
        <v>131</v>
      </c>
      <c r="BK90" s="203">
        <f>SUM(BK91:BK102)</f>
        <v>0</v>
      </c>
    </row>
    <row r="91" s="2" customFormat="1" ht="90" customHeight="1">
      <c r="A91" s="39"/>
      <c r="B91" s="40"/>
      <c r="C91" s="206" t="s">
        <v>83</v>
      </c>
      <c r="D91" s="206" t="s">
        <v>133</v>
      </c>
      <c r="E91" s="207" t="s">
        <v>265</v>
      </c>
      <c r="F91" s="208" t="s">
        <v>266</v>
      </c>
      <c r="G91" s="209" t="s">
        <v>191</v>
      </c>
      <c r="H91" s="210">
        <v>20</v>
      </c>
      <c r="I91" s="211"/>
      <c r="J91" s="212">
        <f>ROUND(I91*H91,2)</f>
        <v>0</v>
      </c>
      <c r="K91" s="213"/>
      <c r="L91" s="45"/>
      <c r="M91" s="214" t="s">
        <v>19</v>
      </c>
      <c r="N91" s="215" t="s">
        <v>46</v>
      </c>
      <c r="O91" s="85"/>
      <c r="P91" s="216">
        <f>O91*H91</f>
        <v>0</v>
      </c>
      <c r="Q91" s="216">
        <v>0.036900000000000002</v>
      </c>
      <c r="R91" s="216">
        <f>Q91*H91</f>
        <v>0.73799999999999999</v>
      </c>
      <c r="S91" s="216">
        <v>0</v>
      </c>
      <c r="T91" s="21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8" t="s">
        <v>137</v>
      </c>
      <c r="AT91" s="218" t="s">
        <v>133</v>
      </c>
      <c r="AU91" s="218" t="s">
        <v>85</v>
      </c>
      <c r="AY91" s="18" t="s">
        <v>131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83</v>
      </c>
      <c r="BK91" s="219">
        <f>ROUND(I91*H91,2)</f>
        <v>0</v>
      </c>
      <c r="BL91" s="18" t="s">
        <v>137</v>
      </c>
      <c r="BM91" s="218" t="s">
        <v>1402</v>
      </c>
    </row>
    <row r="92" s="2" customFormat="1">
      <c r="A92" s="39"/>
      <c r="B92" s="40"/>
      <c r="C92" s="41"/>
      <c r="D92" s="227" t="s">
        <v>336</v>
      </c>
      <c r="E92" s="41"/>
      <c r="F92" s="269" t="s">
        <v>1403</v>
      </c>
      <c r="G92" s="41"/>
      <c r="H92" s="41"/>
      <c r="I92" s="222"/>
      <c r="J92" s="41"/>
      <c r="K92" s="41"/>
      <c r="L92" s="45"/>
      <c r="M92" s="223"/>
      <c r="N92" s="22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336</v>
      </c>
      <c r="AU92" s="18" t="s">
        <v>85</v>
      </c>
    </row>
    <row r="93" s="2" customFormat="1" ht="49.05" customHeight="1">
      <c r="A93" s="39"/>
      <c r="B93" s="40"/>
      <c r="C93" s="206" t="s">
        <v>85</v>
      </c>
      <c r="D93" s="206" t="s">
        <v>133</v>
      </c>
      <c r="E93" s="207" t="s">
        <v>997</v>
      </c>
      <c r="F93" s="208" t="s">
        <v>998</v>
      </c>
      <c r="G93" s="209" t="s">
        <v>207</v>
      </c>
      <c r="H93" s="210">
        <v>500</v>
      </c>
      <c r="I93" s="211"/>
      <c r="J93" s="212">
        <f>ROUND(I93*H93,2)</f>
        <v>0</v>
      </c>
      <c r="K93" s="213"/>
      <c r="L93" s="45"/>
      <c r="M93" s="214" t="s">
        <v>19</v>
      </c>
      <c r="N93" s="215" t="s">
        <v>46</v>
      </c>
      <c r="O93" s="85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8" t="s">
        <v>137</v>
      </c>
      <c r="AT93" s="218" t="s">
        <v>133</v>
      </c>
      <c r="AU93" s="218" t="s">
        <v>85</v>
      </c>
      <c r="AY93" s="18" t="s">
        <v>131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8" t="s">
        <v>83</v>
      </c>
      <c r="BK93" s="219">
        <f>ROUND(I93*H93,2)</f>
        <v>0</v>
      </c>
      <c r="BL93" s="18" t="s">
        <v>137</v>
      </c>
      <c r="BM93" s="218" t="s">
        <v>1404</v>
      </c>
    </row>
    <row r="94" s="2" customFormat="1">
      <c r="A94" s="39"/>
      <c r="B94" s="40"/>
      <c r="C94" s="41"/>
      <c r="D94" s="227" t="s">
        <v>336</v>
      </c>
      <c r="E94" s="41"/>
      <c r="F94" s="269" t="s">
        <v>1403</v>
      </c>
      <c r="G94" s="41"/>
      <c r="H94" s="41"/>
      <c r="I94" s="222"/>
      <c r="J94" s="41"/>
      <c r="K94" s="41"/>
      <c r="L94" s="45"/>
      <c r="M94" s="223"/>
      <c r="N94" s="22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336</v>
      </c>
      <c r="AU94" s="18" t="s">
        <v>85</v>
      </c>
    </row>
    <row r="95" s="14" customFormat="1">
      <c r="A95" s="14"/>
      <c r="B95" s="236"/>
      <c r="C95" s="237"/>
      <c r="D95" s="227" t="s">
        <v>141</v>
      </c>
      <c r="E95" s="238" t="s">
        <v>19</v>
      </c>
      <c r="F95" s="239" t="s">
        <v>1405</v>
      </c>
      <c r="G95" s="237"/>
      <c r="H95" s="240">
        <v>500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141</v>
      </c>
      <c r="AU95" s="246" t="s">
        <v>85</v>
      </c>
      <c r="AV95" s="14" t="s">
        <v>85</v>
      </c>
      <c r="AW95" s="14" t="s">
        <v>36</v>
      </c>
      <c r="AX95" s="14" t="s">
        <v>83</v>
      </c>
      <c r="AY95" s="246" t="s">
        <v>131</v>
      </c>
    </row>
    <row r="96" s="2" customFormat="1" ht="37.8" customHeight="1">
      <c r="A96" s="39"/>
      <c r="B96" s="40"/>
      <c r="C96" s="206" t="s">
        <v>150</v>
      </c>
      <c r="D96" s="206" t="s">
        <v>133</v>
      </c>
      <c r="E96" s="207" t="s">
        <v>1406</v>
      </c>
      <c r="F96" s="208" t="s">
        <v>1407</v>
      </c>
      <c r="G96" s="209" t="s">
        <v>191</v>
      </c>
      <c r="H96" s="210">
        <v>20</v>
      </c>
      <c r="I96" s="211"/>
      <c r="J96" s="212">
        <f>ROUND(I96*H96,2)</f>
        <v>0</v>
      </c>
      <c r="K96" s="213"/>
      <c r="L96" s="45"/>
      <c r="M96" s="214" t="s">
        <v>19</v>
      </c>
      <c r="N96" s="215" t="s">
        <v>46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488</v>
      </c>
      <c r="AT96" s="218" t="s">
        <v>133</v>
      </c>
      <c r="AU96" s="218" t="s">
        <v>85</v>
      </c>
      <c r="AY96" s="18" t="s">
        <v>131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83</v>
      </c>
      <c r="BK96" s="219">
        <f>ROUND(I96*H96,2)</f>
        <v>0</v>
      </c>
      <c r="BL96" s="18" t="s">
        <v>488</v>
      </c>
      <c r="BM96" s="218" t="s">
        <v>1408</v>
      </c>
    </row>
    <row r="97" s="2" customFormat="1">
      <c r="A97" s="39"/>
      <c r="B97" s="40"/>
      <c r="C97" s="41"/>
      <c r="D97" s="227" t="s">
        <v>336</v>
      </c>
      <c r="E97" s="41"/>
      <c r="F97" s="269" t="s">
        <v>1409</v>
      </c>
      <c r="G97" s="41"/>
      <c r="H97" s="41"/>
      <c r="I97" s="222"/>
      <c r="J97" s="41"/>
      <c r="K97" s="41"/>
      <c r="L97" s="45"/>
      <c r="M97" s="223"/>
      <c r="N97" s="22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336</v>
      </c>
      <c r="AU97" s="18" t="s">
        <v>85</v>
      </c>
    </row>
    <row r="98" s="2" customFormat="1" ht="24.15" customHeight="1">
      <c r="A98" s="39"/>
      <c r="B98" s="40"/>
      <c r="C98" s="258" t="s">
        <v>137</v>
      </c>
      <c r="D98" s="258" t="s">
        <v>278</v>
      </c>
      <c r="E98" s="259" t="s">
        <v>494</v>
      </c>
      <c r="F98" s="260" t="s">
        <v>495</v>
      </c>
      <c r="G98" s="261" t="s">
        <v>191</v>
      </c>
      <c r="H98" s="262">
        <v>21</v>
      </c>
      <c r="I98" s="263"/>
      <c r="J98" s="264">
        <f>ROUND(I98*H98,2)</f>
        <v>0</v>
      </c>
      <c r="K98" s="265"/>
      <c r="L98" s="266"/>
      <c r="M98" s="267" t="s">
        <v>19</v>
      </c>
      <c r="N98" s="268" t="s">
        <v>46</v>
      </c>
      <c r="O98" s="85"/>
      <c r="P98" s="216">
        <f>O98*H98</f>
        <v>0</v>
      </c>
      <c r="Q98" s="216">
        <v>0.00055000000000000003</v>
      </c>
      <c r="R98" s="216">
        <f>Q98*H98</f>
        <v>0.011550000000000001</v>
      </c>
      <c r="S98" s="216">
        <v>0</v>
      </c>
      <c r="T98" s="21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8" t="s">
        <v>496</v>
      </c>
      <c r="AT98" s="218" t="s">
        <v>278</v>
      </c>
      <c r="AU98" s="218" t="s">
        <v>85</v>
      </c>
      <c r="AY98" s="18" t="s">
        <v>131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8" t="s">
        <v>83</v>
      </c>
      <c r="BK98" s="219">
        <f>ROUND(I98*H98,2)</f>
        <v>0</v>
      </c>
      <c r="BL98" s="18" t="s">
        <v>496</v>
      </c>
      <c r="BM98" s="218" t="s">
        <v>1410</v>
      </c>
    </row>
    <row r="99" s="2" customFormat="1">
      <c r="A99" s="39"/>
      <c r="B99" s="40"/>
      <c r="C99" s="41"/>
      <c r="D99" s="227" t="s">
        <v>336</v>
      </c>
      <c r="E99" s="41"/>
      <c r="F99" s="269" t="s">
        <v>1411</v>
      </c>
      <c r="G99" s="41"/>
      <c r="H99" s="41"/>
      <c r="I99" s="222"/>
      <c r="J99" s="41"/>
      <c r="K99" s="41"/>
      <c r="L99" s="45"/>
      <c r="M99" s="223"/>
      <c r="N99" s="22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336</v>
      </c>
      <c r="AU99" s="18" t="s">
        <v>85</v>
      </c>
    </row>
    <row r="100" s="14" customFormat="1">
      <c r="A100" s="14"/>
      <c r="B100" s="236"/>
      <c r="C100" s="237"/>
      <c r="D100" s="227" t="s">
        <v>141</v>
      </c>
      <c r="E100" s="238" t="s">
        <v>19</v>
      </c>
      <c r="F100" s="239" t="s">
        <v>1412</v>
      </c>
      <c r="G100" s="237"/>
      <c r="H100" s="240">
        <v>21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141</v>
      </c>
      <c r="AU100" s="246" t="s">
        <v>85</v>
      </c>
      <c r="AV100" s="14" t="s">
        <v>85</v>
      </c>
      <c r="AW100" s="14" t="s">
        <v>36</v>
      </c>
      <c r="AX100" s="14" t="s">
        <v>83</v>
      </c>
      <c r="AY100" s="246" t="s">
        <v>131</v>
      </c>
    </row>
    <row r="101" s="2" customFormat="1" ht="55.5" customHeight="1">
      <c r="A101" s="39"/>
      <c r="B101" s="40"/>
      <c r="C101" s="206" t="s">
        <v>165</v>
      </c>
      <c r="D101" s="206" t="s">
        <v>133</v>
      </c>
      <c r="E101" s="207" t="s">
        <v>1413</v>
      </c>
      <c r="F101" s="208" t="s">
        <v>1414</v>
      </c>
      <c r="G101" s="209" t="s">
        <v>925</v>
      </c>
      <c r="H101" s="210">
        <v>1</v>
      </c>
      <c r="I101" s="211"/>
      <c r="J101" s="212">
        <f>ROUND(I101*H101,2)</f>
        <v>0</v>
      </c>
      <c r="K101" s="213"/>
      <c r="L101" s="45"/>
      <c r="M101" s="214" t="s">
        <v>19</v>
      </c>
      <c r="N101" s="215" t="s">
        <v>46</v>
      </c>
      <c r="O101" s="85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137</v>
      </c>
      <c r="AT101" s="218" t="s">
        <v>133</v>
      </c>
      <c r="AU101" s="218" t="s">
        <v>85</v>
      </c>
      <c r="AY101" s="18" t="s">
        <v>131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83</v>
      </c>
      <c r="BK101" s="219">
        <f>ROUND(I101*H101,2)</f>
        <v>0</v>
      </c>
      <c r="BL101" s="18" t="s">
        <v>137</v>
      </c>
      <c r="BM101" s="218" t="s">
        <v>1415</v>
      </c>
    </row>
    <row r="102" s="2" customFormat="1">
      <c r="A102" s="39"/>
      <c r="B102" s="40"/>
      <c r="C102" s="41"/>
      <c r="D102" s="227" t="s">
        <v>336</v>
      </c>
      <c r="E102" s="41"/>
      <c r="F102" s="269" t="s">
        <v>1411</v>
      </c>
      <c r="G102" s="41"/>
      <c r="H102" s="41"/>
      <c r="I102" s="222"/>
      <c r="J102" s="41"/>
      <c r="K102" s="41"/>
      <c r="L102" s="45"/>
      <c r="M102" s="223"/>
      <c r="N102" s="22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336</v>
      </c>
      <c r="AU102" s="18" t="s">
        <v>85</v>
      </c>
    </row>
    <row r="103" s="12" customFormat="1" ht="25.92" customHeight="1">
      <c r="A103" s="12"/>
      <c r="B103" s="190"/>
      <c r="C103" s="191"/>
      <c r="D103" s="192" t="s">
        <v>74</v>
      </c>
      <c r="E103" s="193" t="s">
        <v>1416</v>
      </c>
      <c r="F103" s="193" t="s">
        <v>99</v>
      </c>
      <c r="G103" s="191"/>
      <c r="H103" s="191"/>
      <c r="I103" s="194"/>
      <c r="J103" s="195">
        <f>BK103</f>
        <v>0</v>
      </c>
      <c r="K103" s="191"/>
      <c r="L103" s="196"/>
      <c r="M103" s="197"/>
      <c r="N103" s="198"/>
      <c r="O103" s="198"/>
      <c r="P103" s="199">
        <f>P104+P123+P127+P130+P137+P140</f>
        <v>0</v>
      </c>
      <c r="Q103" s="198"/>
      <c r="R103" s="199">
        <f>R104+R123+R127+R130+R137+R140</f>
        <v>2.38625</v>
      </c>
      <c r="S103" s="198"/>
      <c r="T103" s="200">
        <f>T104+T123+T127+T130+T137+T140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165</v>
      </c>
      <c r="AT103" s="202" t="s">
        <v>74</v>
      </c>
      <c r="AU103" s="202" t="s">
        <v>75</v>
      </c>
      <c r="AY103" s="201" t="s">
        <v>131</v>
      </c>
      <c r="BK103" s="203">
        <f>BK104+BK123+BK127+BK130+BK137+BK140</f>
        <v>0</v>
      </c>
    </row>
    <row r="104" s="12" customFormat="1" ht="22.8" customHeight="1">
      <c r="A104" s="12"/>
      <c r="B104" s="190"/>
      <c r="C104" s="191"/>
      <c r="D104" s="192" t="s">
        <v>74</v>
      </c>
      <c r="E104" s="204" t="s">
        <v>98</v>
      </c>
      <c r="F104" s="204" t="s">
        <v>1417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SUM(P105:P122)</f>
        <v>0</v>
      </c>
      <c r="Q104" s="198"/>
      <c r="R104" s="199">
        <f>SUM(R105:R122)</f>
        <v>1.5862499999999999</v>
      </c>
      <c r="S104" s="198"/>
      <c r="T104" s="200">
        <f>SUM(T105:T122)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165</v>
      </c>
      <c r="AT104" s="202" t="s">
        <v>74</v>
      </c>
      <c r="AU104" s="202" t="s">
        <v>83</v>
      </c>
      <c r="AY104" s="201" t="s">
        <v>131</v>
      </c>
      <c r="BK104" s="203">
        <f>SUM(BK105:BK122)</f>
        <v>0</v>
      </c>
    </row>
    <row r="105" s="2" customFormat="1" ht="78" customHeight="1">
      <c r="A105" s="39"/>
      <c r="B105" s="40"/>
      <c r="C105" s="206" t="s">
        <v>172</v>
      </c>
      <c r="D105" s="206" t="s">
        <v>133</v>
      </c>
      <c r="E105" s="207" t="s">
        <v>1418</v>
      </c>
      <c r="F105" s="208" t="s">
        <v>1419</v>
      </c>
      <c r="G105" s="209" t="s">
        <v>191</v>
      </c>
      <c r="H105" s="210">
        <v>125</v>
      </c>
      <c r="I105" s="211"/>
      <c r="J105" s="212">
        <f>ROUND(I105*H105,2)</f>
        <v>0</v>
      </c>
      <c r="K105" s="213"/>
      <c r="L105" s="45"/>
      <c r="M105" s="214" t="s">
        <v>19</v>
      </c>
      <c r="N105" s="215" t="s">
        <v>46</v>
      </c>
      <c r="O105" s="85"/>
      <c r="P105" s="216">
        <f>O105*H105</f>
        <v>0</v>
      </c>
      <c r="Q105" s="216">
        <v>0.01269</v>
      </c>
      <c r="R105" s="216">
        <f>Q105*H105</f>
        <v>1.5862499999999999</v>
      </c>
      <c r="S105" s="216">
        <v>0</v>
      </c>
      <c r="T105" s="21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8" t="s">
        <v>137</v>
      </c>
      <c r="AT105" s="218" t="s">
        <v>133</v>
      </c>
      <c r="AU105" s="218" t="s">
        <v>85</v>
      </c>
      <c r="AY105" s="18" t="s">
        <v>131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8" t="s">
        <v>83</v>
      </c>
      <c r="BK105" s="219">
        <f>ROUND(I105*H105,2)</f>
        <v>0</v>
      </c>
      <c r="BL105" s="18" t="s">
        <v>137</v>
      </c>
      <c r="BM105" s="218" t="s">
        <v>1420</v>
      </c>
    </row>
    <row r="106" s="2" customFormat="1">
      <c r="A106" s="39"/>
      <c r="B106" s="40"/>
      <c r="C106" s="41"/>
      <c r="D106" s="227" t="s">
        <v>336</v>
      </c>
      <c r="E106" s="41"/>
      <c r="F106" s="269" t="s">
        <v>1421</v>
      </c>
      <c r="G106" s="41"/>
      <c r="H106" s="41"/>
      <c r="I106" s="222"/>
      <c r="J106" s="41"/>
      <c r="K106" s="41"/>
      <c r="L106" s="45"/>
      <c r="M106" s="223"/>
      <c r="N106" s="22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336</v>
      </c>
      <c r="AU106" s="18" t="s">
        <v>85</v>
      </c>
    </row>
    <row r="107" s="2" customFormat="1" ht="44.25" customHeight="1">
      <c r="A107" s="39"/>
      <c r="B107" s="40"/>
      <c r="C107" s="206" t="s">
        <v>179</v>
      </c>
      <c r="D107" s="206" t="s">
        <v>133</v>
      </c>
      <c r="E107" s="207" t="s">
        <v>1422</v>
      </c>
      <c r="F107" s="208" t="s">
        <v>1423</v>
      </c>
      <c r="G107" s="209" t="s">
        <v>925</v>
      </c>
      <c r="H107" s="210">
        <v>1</v>
      </c>
      <c r="I107" s="211"/>
      <c r="J107" s="212">
        <f>ROUND(I107*H107,2)</f>
        <v>0</v>
      </c>
      <c r="K107" s="213"/>
      <c r="L107" s="45"/>
      <c r="M107" s="214" t="s">
        <v>19</v>
      </c>
      <c r="N107" s="215" t="s">
        <v>46</v>
      </c>
      <c r="O107" s="85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539</v>
      </c>
      <c r="AT107" s="218" t="s">
        <v>133</v>
      </c>
      <c r="AU107" s="218" t="s">
        <v>85</v>
      </c>
      <c r="AY107" s="18" t="s">
        <v>131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83</v>
      </c>
      <c r="BK107" s="219">
        <f>ROUND(I107*H107,2)</f>
        <v>0</v>
      </c>
      <c r="BL107" s="18" t="s">
        <v>539</v>
      </c>
      <c r="BM107" s="218" t="s">
        <v>1424</v>
      </c>
    </row>
    <row r="108" s="2" customFormat="1">
      <c r="A108" s="39"/>
      <c r="B108" s="40"/>
      <c r="C108" s="41"/>
      <c r="D108" s="227" t="s">
        <v>336</v>
      </c>
      <c r="E108" s="41"/>
      <c r="F108" s="269" t="s">
        <v>1425</v>
      </c>
      <c r="G108" s="41"/>
      <c r="H108" s="41"/>
      <c r="I108" s="222"/>
      <c r="J108" s="41"/>
      <c r="K108" s="41"/>
      <c r="L108" s="45"/>
      <c r="M108" s="223"/>
      <c r="N108" s="22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336</v>
      </c>
      <c r="AU108" s="18" t="s">
        <v>85</v>
      </c>
    </row>
    <row r="109" s="2" customFormat="1" ht="16.5" customHeight="1">
      <c r="A109" s="39"/>
      <c r="B109" s="40"/>
      <c r="C109" s="206" t="s">
        <v>188</v>
      </c>
      <c r="D109" s="206" t="s">
        <v>133</v>
      </c>
      <c r="E109" s="207" t="s">
        <v>1426</v>
      </c>
      <c r="F109" s="208" t="s">
        <v>1427</v>
      </c>
      <c r="G109" s="209" t="s">
        <v>925</v>
      </c>
      <c r="H109" s="210">
        <v>1</v>
      </c>
      <c r="I109" s="211"/>
      <c r="J109" s="212">
        <f>ROUND(I109*H109,2)</f>
        <v>0</v>
      </c>
      <c r="K109" s="213"/>
      <c r="L109" s="45"/>
      <c r="M109" s="214" t="s">
        <v>19</v>
      </c>
      <c r="N109" s="215" t="s">
        <v>46</v>
      </c>
      <c r="O109" s="85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539</v>
      </c>
      <c r="AT109" s="218" t="s">
        <v>133</v>
      </c>
      <c r="AU109" s="218" t="s">
        <v>85</v>
      </c>
      <c r="AY109" s="18" t="s">
        <v>131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83</v>
      </c>
      <c r="BK109" s="219">
        <f>ROUND(I109*H109,2)</f>
        <v>0</v>
      </c>
      <c r="BL109" s="18" t="s">
        <v>539</v>
      </c>
      <c r="BM109" s="218" t="s">
        <v>1428</v>
      </c>
    </row>
    <row r="110" s="2" customFormat="1" ht="16.5" customHeight="1">
      <c r="A110" s="39"/>
      <c r="B110" s="40"/>
      <c r="C110" s="206" t="s">
        <v>195</v>
      </c>
      <c r="D110" s="206" t="s">
        <v>133</v>
      </c>
      <c r="E110" s="207" t="s">
        <v>1429</v>
      </c>
      <c r="F110" s="208" t="s">
        <v>1430</v>
      </c>
      <c r="G110" s="209" t="s">
        <v>291</v>
      </c>
      <c r="H110" s="210">
        <v>20</v>
      </c>
      <c r="I110" s="211"/>
      <c r="J110" s="212">
        <f>ROUND(I110*H110,2)</f>
        <v>0</v>
      </c>
      <c r="K110" s="213"/>
      <c r="L110" s="45"/>
      <c r="M110" s="214" t="s">
        <v>19</v>
      </c>
      <c r="N110" s="215" t="s">
        <v>46</v>
      </c>
      <c r="O110" s="85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8" t="s">
        <v>539</v>
      </c>
      <c r="AT110" s="218" t="s">
        <v>133</v>
      </c>
      <c r="AU110" s="218" t="s">
        <v>85</v>
      </c>
      <c r="AY110" s="18" t="s">
        <v>131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8" t="s">
        <v>83</v>
      </c>
      <c r="BK110" s="219">
        <f>ROUND(I110*H110,2)</f>
        <v>0</v>
      </c>
      <c r="BL110" s="18" t="s">
        <v>539</v>
      </c>
      <c r="BM110" s="218" t="s">
        <v>1431</v>
      </c>
    </row>
    <row r="111" s="2" customFormat="1" ht="16.5" customHeight="1">
      <c r="A111" s="39"/>
      <c r="B111" s="40"/>
      <c r="C111" s="206" t="s">
        <v>204</v>
      </c>
      <c r="D111" s="206" t="s">
        <v>133</v>
      </c>
      <c r="E111" s="207" t="s">
        <v>1432</v>
      </c>
      <c r="F111" s="208" t="s">
        <v>1433</v>
      </c>
      <c r="G111" s="209" t="s">
        <v>925</v>
      </c>
      <c r="H111" s="210">
        <v>1</v>
      </c>
      <c r="I111" s="211"/>
      <c r="J111" s="212">
        <f>ROUND(I111*H111,2)</f>
        <v>0</v>
      </c>
      <c r="K111" s="213"/>
      <c r="L111" s="45"/>
      <c r="M111" s="214" t="s">
        <v>19</v>
      </c>
      <c r="N111" s="215" t="s">
        <v>46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539</v>
      </c>
      <c r="AT111" s="218" t="s">
        <v>133</v>
      </c>
      <c r="AU111" s="218" t="s">
        <v>85</v>
      </c>
      <c r="AY111" s="18" t="s">
        <v>131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83</v>
      </c>
      <c r="BK111" s="219">
        <f>ROUND(I111*H111,2)</f>
        <v>0</v>
      </c>
      <c r="BL111" s="18" t="s">
        <v>539</v>
      </c>
      <c r="BM111" s="218" t="s">
        <v>1434</v>
      </c>
    </row>
    <row r="112" s="2" customFormat="1" ht="24.15" customHeight="1">
      <c r="A112" s="39"/>
      <c r="B112" s="40"/>
      <c r="C112" s="206" t="s">
        <v>212</v>
      </c>
      <c r="D112" s="206" t="s">
        <v>133</v>
      </c>
      <c r="E112" s="207" t="s">
        <v>1435</v>
      </c>
      <c r="F112" s="208" t="s">
        <v>1436</v>
      </c>
      <c r="G112" s="209" t="s">
        <v>925</v>
      </c>
      <c r="H112" s="210">
        <v>1</v>
      </c>
      <c r="I112" s="211"/>
      <c r="J112" s="212">
        <f>ROUND(I112*H112,2)</f>
        <v>0</v>
      </c>
      <c r="K112" s="213"/>
      <c r="L112" s="45"/>
      <c r="M112" s="214" t="s">
        <v>19</v>
      </c>
      <c r="N112" s="215" t="s">
        <v>46</v>
      </c>
      <c r="O112" s="85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8" t="s">
        <v>539</v>
      </c>
      <c r="AT112" s="218" t="s">
        <v>133</v>
      </c>
      <c r="AU112" s="218" t="s">
        <v>85</v>
      </c>
      <c r="AY112" s="18" t="s">
        <v>131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83</v>
      </c>
      <c r="BK112" s="219">
        <f>ROUND(I112*H112,2)</f>
        <v>0</v>
      </c>
      <c r="BL112" s="18" t="s">
        <v>539</v>
      </c>
      <c r="BM112" s="218" t="s">
        <v>1437</v>
      </c>
    </row>
    <row r="113" s="2" customFormat="1" ht="16.5" customHeight="1">
      <c r="A113" s="39"/>
      <c r="B113" s="40"/>
      <c r="C113" s="206" t="s">
        <v>219</v>
      </c>
      <c r="D113" s="206" t="s">
        <v>133</v>
      </c>
      <c r="E113" s="207" t="s">
        <v>1438</v>
      </c>
      <c r="F113" s="208" t="s">
        <v>1439</v>
      </c>
      <c r="G113" s="209" t="s">
        <v>925</v>
      </c>
      <c r="H113" s="210">
        <v>20</v>
      </c>
      <c r="I113" s="211"/>
      <c r="J113" s="212">
        <f>ROUND(I113*H113,2)</f>
        <v>0</v>
      </c>
      <c r="K113" s="213"/>
      <c r="L113" s="45"/>
      <c r="M113" s="214" t="s">
        <v>19</v>
      </c>
      <c r="N113" s="215" t="s">
        <v>46</v>
      </c>
      <c r="O113" s="85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539</v>
      </c>
      <c r="AT113" s="218" t="s">
        <v>133</v>
      </c>
      <c r="AU113" s="218" t="s">
        <v>85</v>
      </c>
      <c r="AY113" s="18" t="s">
        <v>131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83</v>
      </c>
      <c r="BK113" s="219">
        <f>ROUND(I113*H113,2)</f>
        <v>0</v>
      </c>
      <c r="BL113" s="18" t="s">
        <v>539</v>
      </c>
      <c r="BM113" s="218" t="s">
        <v>1440</v>
      </c>
    </row>
    <row r="114" s="13" customFormat="1">
      <c r="A114" s="13"/>
      <c r="B114" s="225"/>
      <c r="C114" s="226"/>
      <c r="D114" s="227" t="s">
        <v>141</v>
      </c>
      <c r="E114" s="228" t="s">
        <v>19</v>
      </c>
      <c r="F114" s="229" t="s">
        <v>1441</v>
      </c>
      <c r="G114" s="226"/>
      <c r="H114" s="228" t="s">
        <v>19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141</v>
      </c>
      <c r="AU114" s="235" t="s">
        <v>85</v>
      </c>
      <c r="AV114" s="13" t="s">
        <v>83</v>
      </c>
      <c r="AW114" s="13" t="s">
        <v>36</v>
      </c>
      <c r="AX114" s="13" t="s">
        <v>75</v>
      </c>
      <c r="AY114" s="235" t="s">
        <v>131</v>
      </c>
    </row>
    <row r="115" s="14" customFormat="1">
      <c r="A115" s="14"/>
      <c r="B115" s="236"/>
      <c r="C115" s="237"/>
      <c r="D115" s="227" t="s">
        <v>141</v>
      </c>
      <c r="E115" s="238" t="s">
        <v>19</v>
      </c>
      <c r="F115" s="239" t="s">
        <v>165</v>
      </c>
      <c r="G115" s="237"/>
      <c r="H115" s="240">
        <v>5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141</v>
      </c>
      <c r="AU115" s="246" t="s">
        <v>85</v>
      </c>
      <c r="AV115" s="14" t="s">
        <v>85</v>
      </c>
      <c r="AW115" s="14" t="s">
        <v>36</v>
      </c>
      <c r="AX115" s="14" t="s">
        <v>75</v>
      </c>
      <c r="AY115" s="246" t="s">
        <v>131</v>
      </c>
    </row>
    <row r="116" s="13" customFormat="1">
      <c r="A116" s="13"/>
      <c r="B116" s="225"/>
      <c r="C116" s="226"/>
      <c r="D116" s="227" t="s">
        <v>141</v>
      </c>
      <c r="E116" s="228" t="s">
        <v>19</v>
      </c>
      <c r="F116" s="229" t="s">
        <v>1442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141</v>
      </c>
      <c r="AU116" s="235" t="s">
        <v>85</v>
      </c>
      <c r="AV116" s="13" t="s">
        <v>83</v>
      </c>
      <c r="AW116" s="13" t="s">
        <v>36</v>
      </c>
      <c r="AX116" s="13" t="s">
        <v>75</v>
      </c>
      <c r="AY116" s="235" t="s">
        <v>131</v>
      </c>
    </row>
    <row r="117" s="14" customFormat="1">
      <c r="A117" s="14"/>
      <c r="B117" s="236"/>
      <c r="C117" s="237"/>
      <c r="D117" s="227" t="s">
        <v>141</v>
      </c>
      <c r="E117" s="238" t="s">
        <v>19</v>
      </c>
      <c r="F117" s="239" t="s">
        <v>165</v>
      </c>
      <c r="G117" s="237"/>
      <c r="H117" s="240">
        <v>5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141</v>
      </c>
      <c r="AU117" s="246" t="s">
        <v>85</v>
      </c>
      <c r="AV117" s="14" t="s">
        <v>85</v>
      </c>
      <c r="AW117" s="14" t="s">
        <v>36</v>
      </c>
      <c r="AX117" s="14" t="s">
        <v>75</v>
      </c>
      <c r="AY117" s="246" t="s">
        <v>131</v>
      </c>
    </row>
    <row r="118" s="13" customFormat="1">
      <c r="A118" s="13"/>
      <c r="B118" s="225"/>
      <c r="C118" s="226"/>
      <c r="D118" s="227" t="s">
        <v>141</v>
      </c>
      <c r="E118" s="228" t="s">
        <v>19</v>
      </c>
      <c r="F118" s="229" t="s">
        <v>1443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141</v>
      </c>
      <c r="AU118" s="235" t="s">
        <v>85</v>
      </c>
      <c r="AV118" s="13" t="s">
        <v>83</v>
      </c>
      <c r="AW118" s="13" t="s">
        <v>36</v>
      </c>
      <c r="AX118" s="13" t="s">
        <v>75</v>
      </c>
      <c r="AY118" s="235" t="s">
        <v>131</v>
      </c>
    </row>
    <row r="119" s="14" customFormat="1">
      <c r="A119" s="14"/>
      <c r="B119" s="236"/>
      <c r="C119" s="237"/>
      <c r="D119" s="227" t="s">
        <v>141</v>
      </c>
      <c r="E119" s="238" t="s">
        <v>19</v>
      </c>
      <c r="F119" s="239" t="s">
        <v>204</v>
      </c>
      <c r="G119" s="237"/>
      <c r="H119" s="240">
        <v>10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141</v>
      </c>
      <c r="AU119" s="246" t="s">
        <v>85</v>
      </c>
      <c r="AV119" s="14" t="s">
        <v>85</v>
      </c>
      <c r="AW119" s="14" t="s">
        <v>36</v>
      </c>
      <c r="AX119" s="14" t="s">
        <v>75</v>
      </c>
      <c r="AY119" s="246" t="s">
        <v>131</v>
      </c>
    </row>
    <row r="120" s="15" customFormat="1">
      <c r="A120" s="15"/>
      <c r="B120" s="247"/>
      <c r="C120" s="248"/>
      <c r="D120" s="227" t="s">
        <v>141</v>
      </c>
      <c r="E120" s="249" t="s">
        <v>19</v>
      </c>
      <c r="F120" s="250" t="s">
        <v>159</v>
      </c>
      <c r="G120" s="248"/>
      <c r="H120" s="251">
        <v>20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141</v>
      </c>
      <c r="AU120" s="257" t="s">
        <v>85</v>
      </c>
      <c r="AV120" s="15" t="s">
        <v>137</v>
      </c>
      <c r="AW120" s="15" t="s">
        <v>36</v>
      </c>
      <c r="AX120" s="15" t="s">
        <v>83</v>
      </c>
      <c r="AY120" s="257" t="s">
        <v>131</v>
      </c>
    </row>
    <row r="121" s="2" customFormat="1" ht="44.25" customHeight="1">
      <c r="A121" s="39"/>
      <c r="B121" s="40"/>
      <c r="C121" s="206" t="s">
        <v>226</v>
      </c>
      <c r="D121" s="206" t="s">
        <v>133</v>
      </c>
      <c r="E121" s="207" t="s">
        <v>1444</v>
      </c>
      <c r="F121" s="208" t="s">
        <v>1445</v>
      </c>
      <c r="G121" s="209" t="s">
        <v>254</v>
      </c>
      <c r="H121" s="210">
        <v>1</v>
      </c>
      <c r="I121" s="211"/>
      <c r="J121" s="212">
        <f>ROUND(I121*H121,2)</f>
        <v>0</v>
      </c>
      <c r="K121" s="213"/>
      <c r="L121" s="45"/>
      <c r="M121" s="214" t="s">
        <v>19</v>
      </c>
      <c r="N121" s="215" t="s">
        <v>46</v>
      </c>
      <c r="O121" s="85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8" t="s">
        <v>137</v>
      </c>
      <c r="AT121" s="218" t="s">
        <v>133</v>
      </c>
      <c r="AU121" s="218" t="s">
        <v>85</v>
      </c>
      <c r="AY121" s="18" t="s">
        <v>131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83</v>
      </c>
      <c r="BK121" s="219">
        <f>ROUND(I121*H121,2)</f>
        <v>0</v>
      </c>
      <c r="BL121" s="18" t="s">
        <v>137</v>
      </c>
      <c r="BM121" s="218" t="s">
        <v>1446</v>
      </c>
    </row>
    <row r="122" s="2" customFormat="1">
      <c r="A122" s="39"/>
      <c r="B122" s="40"/>
      <c r="C122" s="41"/>
      <c r="D122" s="227" t="s">
        <v>336</v>
      </c>
      <c r="E122" s="41"/>
      <c r="F122" s="269" t="s">
        <v>1447</v>
      </c>
      <c r="G122" s="41"/>
      <c r="H122" s="41"/>
      <c r="I122" s="222"/>
      <c r="J122" s="41"/>
      <c r="K122" s="41"/>
      <c r="L122" s="45"/>
      <c r="M122" s="223"/>
      <c r="N122" s="22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336</v>
      </c>
      <c r="AU122" s="18" t="s">
        <v>85</v>
      </c>
    </row>
    <row r="123" s="12" customFormat="1" ht="22.8" customHeight="1">
      <c r="A123" s="12"/>
      <c r="B123" s="190"/>
      <c r="C123" s="191"/>
      <c r="D123" s="192" t="s">
        <v>74</v>
      </c>
      <c r="E123" s="204" t="s">
        <v>1448</v>
      </c>
      <c r="F123" s="204" t="s">
        <v>1449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SUM(P124:P126)</f>
        <v>0</v>
      </c>
      <c r="Q123" s="198"/>
      <c r="R123" s="199">
        <f>SUM(R124:R126)</f>
        <v>0</v>
      </c>
      <c r="S123" s="198"/>
      <c r="T123" s="200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165</v>
      </c>
      <c r="AT123" s="202" t="s">
        <v>74</v>
      </c>
      <c r="AU123" s="202" t="s">
        <v>83</v>
      </c>
      <c r="AY123" s="201" t="s">
        <v>131</v>
      </c>
      <c r="BK123" s="203">
        <f>SUM(BK124:BK126)</f>
        <v>0</v>
      </c>
    </row>
    <row r="124" s="2" customFormat="1" ht="16.5" customHeight="1">
      <c r="A124" s="39"/>
      <c r="B124" s="40"/>
      <c r="C124" s="206" t="s">
        <v>240</v>
      </c>
      <c r="D124" s="206" t="s">
        <v>133</v>
      </c>
      <c r="E124" s="207" t="s">
        <v>1450</v>
      </c>
      <c r="F124" s="208" t="s">
        <v>1449</v>
      </c>
      <c r="G124" s="209" t="s">
        <v>925</v>
      </c>
      <c r="H124" s="210">
        <v>1</v>
      </c>
      <c r="I124" s="211"/>
      <c r="J124" s="212">
        <f>ROUND(I124*H124,2)</f>
        <v>0</v>
      </c>
      <c r="K124" s="213"/>
      <c r="L124" s="45"/>
      <c r="M124" s="214" t="s">
        <v>19</v>
      </c>
      <c r="N124" s="215" t="s">
        <v>46</v>
      </c>
      <c r="O124" s="85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8" t="s">
        <v>539</v>
      </c>
      <c r="AT124" s="218" t="s">
        <v>133</v>
      </c>
      <c r="AU124" s="218" t="s">
        <v>85</v>
      </c>
      <c r="AY124" s="18" t="s">
        <v>131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83</v>
      </c>
      <c r="BK124" s="219">
        <f>ROUND(I124*H124,2)</f>
        <v>0</v>
      </c>
      <c r="BL124" s="18" t="s">
        <v>539</v>
      </c>
      <c r="BM124" s="218" t="s">
        <v>1451</v>
      </c>
    </row>
    <row r="125" s="2" customFormat="1">
      <c r="A125" s="39"/>
      <c r="B125" s="40"/>
      <c r="C125" s="41"/>
      <c r="D125" s="227" t="s">
        <v>336</v>
      </c>
      <c r="E125" s="41"/>
      <c r="F125" s="269" t="s">
        <v>1452</v>
      </c>
      <c r="G125" s="41"/>
      <c r="H125" s="41"/>
      <c r="I125" s="222"/>
      <c r="J125" s="41"/>
      <c r="K125" s="41"/>
      <c r="L125" s="45"/>
      <c r="M125" s="223"/>
      <c r="N125" s="22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336</v>
      </c>
      <c r="AU125" s="18" t="s">
        <v>85</v>
      </c>
    </row>
    <row r="126" s="2" customFormat="1" ht="24.15" customHeight="1">
      <c r="A126" s="39"/>
      <c r="B126" s="40"/>
      <c r="C126" s="206" t="s">
        <v>8</v>
      </c>
      <c r="D126" s="206" t="s">
        <v>133</v>
      </c>
      <c r="E126" s="207" t="s">
        <v>1453</v>
      </c>
      <c r="F126" s="208" t="s">
        <v>1454</v>
      </c>
      <c r="G126" s="209" t="s">
        <v>925</v>
      </c>
      <c r="H126" s="210">
        <v>1</v>
      </c>
      <c r="I126" s="211"/>
      <c r="J126" s="212">
        <f>ROUND(I126*H126,2)</f>
        <v>0</v>
      </c>
      <c r="K126" s="213"/>
      <c r="L126" s="45"/>
      <c r="M126" s="214" t="s">
        <v>19</v>
      </c>
      <c r="N126" s="215" t="s">
        <v>46</v>
      </c>
      <c r="O126" s="85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8" t="s">
        <v>539</v>
      </c>
      <c r="AT126" s="218" t="s">
        <v>133</v>
      </c>
      <c r="AU126" s="218" t="s">
        <v>85</v>
      </c>
      <c r="AY126" s="18" t="s">
        <v>131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8" t="s">
        <v>83</v>
      </c>
      <c r="BK126" s="219">
        <f>ROUND(I126*H126,2)</f>
        <v>0</v>
      </c>
      <c r="BL126" s="18" t="s">
        <v>539</v>
      </c>
      <c r="BM126" s="218" t="s">
        <v>1455</v>
      </c>
    </row>
    <row r="127" s="12" customFormat="1" ht="22.8" customHeight="1">
      <c r="A127" s="12"/>
      <c r="B127" s="190"/>
      <c r="C127" s="191"/>
      <c r="D127" s="192" t="s">
        <v>74</v>
      </c>
      <c r="E127" s="204" t="s">
        <v>1456</v>
      </c>
      <c r="F127" s="204" t="s">
        <v>1457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SUM(P128:P129)</f>
        <v>0</v>
      </c>
      <c r="Q127" s="198"/>
      <c r="R127" s="199">
        <f>SUM(R128:R129)</f>
        <v>0</v>
      </c>
      <c r="S127" s="198"/>
      <c r="T127" s="200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165</v>
      </c>
      <c r="AT127" s="202" t="s">
        <v>74</v>
      </c>
      <c r="AU127" s="202" t="s">
        <v>83</v>
      </c>
      <c r="AY127" s="201" t="s">
        <v>131</v>
      </c>
      <c r="BK127" s="203">
        <f>SUM(BK128:BK129)</f>
        <v>0</v>
      </c>
    </row>
    <row r="128" s="2" customFormat="1" ht="16.5" customHeight="1">
      <c r="A128" s="39"/>
      <c r="B128" s="40"/>
      <c r="C128" s="206" t="s">
        <v>251</v>
      </c>
      <c r="D128" s="206" t="s">
        <v>133</v>
      </c>
      <c r="E128" s="207" t="s">
        <v>1458</v>
      </c>
      <c r="F128" s="208" t="s">
        <v>1459</v>
      </c>
      <c r="G128" s="209" t="s">
        <v>925</v>
      </c>
      <c r="H128" s="210">
        <v>1</v>
      </c>
      <c r="I128" s="211"/>
      <c r="J128" s="212">
        <f>ROUND(I128*H128,2)</f>
        <v>0</v>
      </c>
      <c r="K128" s="213"/>
      <c r="L128" s="45"/>
      <c r="M128" s="214" t="s">
        <v>19</v>
      </c>
      <c r="N128" s="215" t="s">
        <v>46</v>
      </c>
      <c r="O128" s="85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539</v>
      </c>
      <c r="AT128" s="218" t="s">
        <v>133</v>
      </c>
      <c r="AU128" s="218" t="s">
        <v>85</v>
      </c>
      <c r="AY128" s="18" t="s">
        <v>131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83</v>
      </c>
      <c r="BK128" s="219">
        <f>ROUND(I128*H128,2)</f>
        <v>0</v>
      </c>
      <c r="BL128" s="18" t="s">
        <v>539</v>
      </c>
      <c r="BM128" s="218" t="s">
        <v>1460</v>
      </c>
    </row>
    <row r="129" s="2" customFormat="1" ht="16.5" customHeight="1">
      <c r="A129" s="39"/>
      <c r="B129" s="40"/>
      <c r="C129" s="206" t="s">
        <v>258</v>
      </c>
      <c r="D129" s="206" t="s">
        <v>133</v>
      </c>
      <c r="E129" s="207" t="s">
        <v>1461</v>
      </c>
      <c r="F129" s="208" t="s">
        <v>1462</v>
      </c>
      <c r="G129" s="209" t="s">
        <v>925</v>
      </c>
      <c r="H129" s="210">
        <v>1</v>
      </c>
      <c r="I129" s="211"/>
      <c r="J129" s="212">
        <f>ROUND(I129*H129,2)</f>
        <v>0</v>
      </c>
      <c r="K129" s="213"/>
      <c r="L129" s="45"/>
      <c r="M129" s="214" t="s">
        <v>19</v>
      </c>
      <c r="N129" s="215" t="s">
        <v>46</v>
      </c>
      <c r="O129" s="85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8" t="s">
        <v>539</v>
      </c>
      <c r="AT129" s="218" t="s">
        <v>133</v>
      </c>
      <c r="AU129" s="218" t="s">
        <v>85</v>
      </c>
      <c r="AY129" s="18" t="s">
        <v>131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83</v>
      </c>
      <c r="BK129" s="219">
        <f>ROUND(I129*H129,2)</f>
        <v>0</v>
      </c>
      <c r="BL129" s="18" t="s">
        <v>539</v>
      </c>
      <c r="BM129" s="218" t="s">
        <v>1463</v>
      </c>
    </row>
    <row r="130" s="12" customFormat="1" ht="22.8" customHeight="1">
      <c r="A130" s="12"/>
      <c r="B130" s="190"/>
      <c r="C130" s="191"/>
      <c r="D130" s="192" t="s">
        <v>74</v>
      </c>
      <c r="E130" s="204" t="s">
        <v>1464</v>
      </c>
      <c r="F130" s="204" t="s">
        <v>1465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SUM(P131:P136)</f>
        <v>0</v>
      </c>
      <c r="Q130" s="198"/>
      <c r="R130" s="199">
        <f>SUM(R131:R136)</f>
        <v>0</v>
      </c>
      <c r="S130" s="198"/>
      <c r="T130" s="200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165</v>
      </c>
      <c r="AT130" s="202" t="s">
        <v>74</v>
      </c>
      <c r="AU130" s="202" t="s">
        <v>83</v>
      </c>
      <c r="AY130" s="201" t="s">
        <v>131</v>
      </c>
      <c r="BK130" s="203">
        <f>SUM(BK131:BK136)</f>
        <v>0</v>
      </c>
    </row>
    <row r="131" s="2" customFormat="1" ht="24.15" customHeight="1">
      <c r="A131" s="39"/>
      <c r="B131" s="40"/>
      <c r="C131" s="206" t="s">
        <v>264</v>
      </c>
      <c r="D131" s="206" t="s">
        <v>133</v>
      </c>
      <c r="E131" s="207" t="s">
        <v>1466</v>
      </c>
      <c r="F131" s="208" t="s">
        <v>1467</v>
      </c>
      <c r="G131" s="209" t="s">
        <v>207</v>
      </c>
      <c r="H131" s="210">
        <v>100</v>
      </c>
      <c r="I131" s="211"/>
      <c r="J131" s="212">
        <f>ROUND(I131*H131,2)</f>
        <v>0</v>
      </c>
      <c r="K131" s="213"/>
      <c r="L131" s="45"/>
      <c r="M131" s="214" t="s">
        <v>19</v>
      </c>
      <c r="N131" s="215" t="s">
        <v>46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539</v>
      </c>
      <c r="AT131" s="218" t="s">
        <v>133</v>
      </c>
      <c r="AU131" s="218" t="s">
        <v>85</v>
      </c>
      <c r="AY131" s="18" t="s">
        <v>131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83</v>
      </c>
      <c r="BK131" s="219">
        <f>ROUND(I131*H131,2)</f>
        <v>0</v>
      </c>
      <c r="BL131" s="18" t="s">
        <v>539</v>
      </c>
      <c r="BM131" s="218" t="s">
        <v>1468</v>
      </c>
    </row>
    <row r="132" s="2" customFormat="1">
      <c r="A132" s="39"/>
      <c r="B132" s="40"/>
      <c r="C132" s="41"/>
      <c r="D132" s="227" t="s">
        <v>336</v>
      </c>
      <c r="E132" s="41"/>
      <c r="F132" s="269" t="s">
        <v>1469</v>
      </c>
      <c r="G132" s="41"/>
      <c r="H132" s="41"/>
      <c r="I132" s="222"/>
      <c r="J132" s="41"/>
      <c r="K132" s="41"/>
      <c r="L132" s="45"/>
      <c r="M132" s="223"/>
      <c r="N132" s="22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336</v>
      </c>
      <c r="AU132" s="18" t="s">
        <v>85</v>
      </c>
    </row>
    <row r="133" s="13" customFormat="1">
      <c r="A133" s="13"/>
      <c r="B133" s="225"/>
      <c r="C133" s="226"/>
      <c r="D133" s="227" t="s">
        <v>141</v>
      </c>
      <c r="E133" s="228" t="s">
        <v>19</v>
      </c>
      <c r="F133" s="229" t="s">
        <v>1470</v>
      </c>
      <c r="G133" s="226"/>
      <c r="H133" s="228" t="s">
        <v>19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141</v>
      </c>
      <c r="AU133" s="235" t="s">
        <v>85</v>
      </c>
      <c r="AV133" s="13" t="s">
        <v>83</v>
      </c>
      <c r="AW133" s="13" t="s">
        <v>36</v>
      </c>
      <c r="AX133" s="13" t="s">
        <v>75</v>
      </c>
      <c r="AY133" s="235" t="s">
        <v>131</v>
      </c>
    </row>
    <row r="134" s="14" customFormat="1">
      <c r="A134" s="14"/>
      <c r="B134" s="236"/>
      <c r="C134" s="237"/>
      <c r="D134" s="227" t="s">
        <v>141</v>
      </c>
      <c r="E134" s="238" t="s">
        <v>19</v>
      </c>
      <c r="F134" s="239" t="s">
        <v>1471</v>
      </c>
      <c r="G134" s="237"/>
      <c r="H134" s="240">
        <v>100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141</v>
      </c>
      <c r="AU134" s="246" t="s">
        <v>85</v>
      </c>
      <c r="AV134" s="14" t="s">
        <v>85</v>
      </c>
      <c r="AW134" s="14" t="s">
        <v>36</v>
      </c>
      <c r="AX134" s="14" t="s">
        <v>83</v>
      </c>
      <c r="AY134" s="246" t="s">
        <v>131</v>
      </c>
    </row>
    <row r="135" s="2" customFormat="1" ht="33" customHeight="1">
      <c r="A135" s="39"/>
      <c r="B135" s="40"/>
      <c r="C135" s="206" t="s">
        <v>270</v>
      </c>
      <c r="D135" s="206" t="s">
        <v>133</v>
      </c>
      <c r="E135" s="207" t="s">
        <v>1472</v>
      </c>
      <c r="F135" s="208" t="s">
        <v>1473</v>
      </c>
      <c r="G135" s="209" t="s">
        <v>925</v>
      </c>
      <c r="H135" s="210">
        <v>1</v>
      </c>
      <c r="I135" s="211"/>
      <c r="J135" s="212">
        <f>ROUND(I135*H135,2)</f>
        <v>0</v>
      </c>
      <c r="K135" s="213"/>
      <c r="L135" s="45"/>
      <c r="M135" s="214" t="s">
        <v>19</v>
      </c>
      <c r="N135" s="215" t="s">
        <v>46</v>
      </c>
      <c r="O135" s="85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8" t="s">
        <v>539</v>
      </c>
      <c r="AT135" s="218" t="s">
        <v>133</v>
      </c>
      <c r="AU135" s="218" t="s">
        <v>85</v>
      </c>
      <c r="AY135" s="18" t="s">
        <v>131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83</v>
      </c>
      <c r="BK135" s="219">
        <f>ROUND(I135*H135,2)</f>
        <v>0</v>
      </c>
      <c r="BL135" s="18" t="s">
        <v>539</v>
      </c>
      <c r="BM135" s="218" t="s">
        <v>1474</v>
      </c>
    </row>
    <row r="136" s="2" customFormat="1" ht="24.15" customHeight="1">
      <c r="A136" s="39"/>
      <c r="B136" s="40"/>
      <c r="C136" s="206" t="s">
        <v>277</v>
      </c>
      <c r="D136" s="206" t="s">
        <v>133</v>
      </c>
      <c r="E136" s="207" t="s">
        <v>1475</v>
      </c>
      <c r="F136" s="208" t="s">
        <v>1476</v>
      </c>
      <c r="G136" s="209" t="s">
        <v>925</v>
      </c>
      <c r="H136" s="210">
        <v>1</v>
      </c>
      <c r="I136" s="211"/>
      <c r="J136" s="212">
        <f>ROUND(I136*H136,2)</f>
        <v>0</v>
      </c>
      <c r="K136" s="213"/>
      <c r="L136" s="45"/>
      <c r="M136" s="214" t="s">
        <v>19</v>
      </c>
      <c r="N136" s="215" t="s">
        <v>46</v>
      </c>
      <c r="O136" s="85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8" t="s">
        <v>539</v>
      </c>
      <c r="AT136" s="218" t="s">
        <v>133</v>
      </c>
      <c r="AU136" s="218" t="s">
        <v>85</v>
      </c>
      <c r="AY136" s="18" t="s">
        <v>131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8" t="s">
        <v>83</v>
      </c>
      <c r="BK136" s="219">
        <f>ROUND(I136*H136,2)</f>
        <v>0</v>
      </c>
      <c r="BL136" s="18" t="s">
        <v>539</v>
      </c>
      <c r="BM136" s="218" t="s">
        <v>1477</v>
      </c>
    </row>
    <row r="137" s="12" customFormat="1" ht="22.8" customHeight="1">
      <c r="A137" s="12"/>
      <c r="B137" s="190"/>
      <c r="C137" s="191"/>
      <c r="D137" s="192" t="s">
        <v>74</v>
      </c>
      <c r="E137" s="204" t="s">
        <v>1478</v>
      </c>
      <c r="F137" s="204" t="s">
        <v>1479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SUM(P138:P139)</f>
        <v>0</v>
      </c>
      <c r="Q137" s="198"/>
      <c r="R137" s="199">
        <f>SUM(R138:R139)</f>
        <v>0</v>
      </c>
      <c r="S137" s="198"/>
      <c r="T137" s="20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165</v>
      </c>
      <c r="AT137" s="202" t="s">
        <v>74</v>
      </c>
      <c r="AU137" s="202" t="s">
        <v>83</v>
      </c>
      <c r="AY137" s="201" t="s">
        <v>131</v>
      </c>
      <c r="BK137" s="203">
        <f>SUM(BK138:BK139)</f>
        <v>0</v>
      </c>
    </row>
    <row r="138" s="2" customFormat="1" ht="21.75" customHeight="1">
      <c r="A138" s="39"/>
      <c r="B138" s="40"/>
      <c r="C138" s="206" t="s">
        <v>7</v>
      </c>
      <c r="D138" s="206" t="s">
        <v>133</v>
      </c>
      <c r="E138" s="207" t="s">
        <v>1480</v>
      </c>
      <c r="F138" s="208" t="s">
        <v>1481</v>
      </c>
      <c r="G138" s="209" t="s">
        <v>925</v>
      </c>
      <c r="H138" s="210">
        <v>1</v>
      </c>
      <c r="I138" s="211"/>
      <c r="J138" s="212">
        <f>ROUND(I138*H138,2)</f>
        <v>0</v>
      </c>
      <c r="K138" s="213"/>
      <c r="L138" s="45"/>
      <c r="M138" s="214" t="s">
        <v>19</v>
      </c>
      <c r="N138" s="215" t="s">
        <v>46</v>
      </c>
      <c r="O138" s="85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8" t="s">
        <v>539</v>
      </c>
      <c r="AT138" s="218" t="s">
        <v>133</v>
      </c>
      <c r="AU138" s="218" t="s">
        <v>85</v>
      </c>
      <c r="AY138" s="18" t="s">
        <v>131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83</v>
      </c>
      <c r="BK138" s="219">
        <f>ROUND(I138*H138,2)</f>
        <v>0</v>
      </c>
      <c r="BL138" s="18" t="s">
        <v>539</v>
      </c>
      <c r="BM138" s="218" t="s">
        <v>1482</v>
      </c>
    </row>
    <row r="139" s="2" customFormat="1">
      <c r="A139" s="39"/>
      <c r="B139" s="40"/>
      <c r="C139" s="41"/>
      <c r="D139" s="227" t="s">
        <v>336</v>
      </c>
      <c r="E139" s="41"/>
      <c r="F139" s="269" t="s">
        <v>1483</v>
      </c>
      <c r="G139" s="41"/>
      <c r="H139" s="41"/>
      <c r="I139" s="222"/>
      <c r="J139" s="41"/>
      <c r="K139" s="41"/>
      <c r="L139" s="45"/>
      <c r="M139" s="223"/>
      <c r="N139" s="224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336</v>
      </c>
      <c r="AU139" s="18" t="s">
        <v>85</v>
      </c>
    </row>
    <row r="140" s="12" customFormat="1" ht="22.8" customHeight="1">
      <c r="A140" s="12"/>
      <c r="B140" s="190"/>
      <c r="C140" s="191"/>
      <c r="D140" s="192" t="s">
        <v>74</v>
      </c>
      <c r="E140" s="204" t="s">
        <v>1484</v>
      </c>
      <c r="F140" s="204" t="s">
        <v>1485</v>
      </c>
      <c r="G140" s="191"/>
      <c r="H140" s="191"/>
      <c r="I140" s="194"/>
      <c r="J140" s="205">
        <f>BK140</f>
        <v>0</v>
      </c>
      <c r="K140" s="191"/>
      <c r="L140" s="196"/>
      <c r="M140" s="197"/>
      <c r="N140" s="198"/>
      <c r="O140" s="198"/>
      <c r="P140" s="199">
        <f>SUM(P141:P149)</f>
        <v>0</v>
      </c>
      <c r="Q140" s="198"/>
      <c r="R140" s="199">
        <f>SUM(R141:R149)</f>
        <v>0.80000000000000004</v>
      </c>
      <c r="S140" s="198"/>
      <c r="T140" s="200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1" t="s">
        <v>165</v>
      </c>
      <c r="AT140" s="202" t="s">
        <v>74</v>
      </c>
      <c r="AU140" s="202" t="s">
        <v>83</v>
      </c>
      <c r="AY140" s="201" t="s">
        <v>131</v>
      </c>
      <c r="BK140" s="203">
        <f>SUM(BK141:BK149)</f>
        <v>0</v>
      </c>
    </row>
    <row r="141" s="2" customFormat="1" ht="16.5" customHeight="1">
      <c r="A141" s="39"/>
      <c r="B141" s="40"/>
      <c r="C141" s="206" t="s">
        <v>288</v>
      </c>
      <c r="D141" s="206" t="s">
        <v>133</v>
      </c>
      <c r="E141" s="207" t="s">
        <v>1486</v>
      </c>
      <c r="F141" s="208" t="s">
        <v>1487</v>
      </c>
      <c r="G141" s="209" t="s">
        <v>925</v>
      </c>
      <c r="H141" s="210">
        <v>1</v>
      </c>
      <c r="I141" s="211"/>
      <c r="J141" s="212">
        <f>ROUND(I141*H141,2)</f>
        <v>0</v>
      </c>
      <c r="K141" s="213"/>
      <c r="L141" s="45"/>
      <c r="M141" s="214" t="s">
        <v>19</v>
      </c>
      <c r="N141" s="215" t="s">
        <v>46</v>
      </c>
      <c r="O141" s="85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8" t="s">
        <v>539</v>
      </c>
      <c r="AT141" s="218" t="s">
        <v>133</v>
      </c>
      <c r="AU141" s="218" t="s">
        <v>85</v>
      </c>
      <c r="AY141" s="18" t="s">
        <v>131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83</v>
      </c>
      <c r="BK141" s="219">
        <f>ROUND(I141*H141,2)</f>
        <v>0</v>
      </c>
      <c r="BL141" s="18" t="s">
        <v>539</v>
      </c>
      <c r="BM141" s="218" t="s">
        <v>1488</v>
      </c>
    </row>
    <row r="142" s="2" customFormat="1" ht="24.15" customHeight="1">
      <c r="A142" s="39"/>
      <c r="B142" s="40"/>
      <c r="C142" s="206" t="s">
        <v>294</v>
      </c>
      <c r="D142" s="206" t="s">
        <v>133</v>
      </c>
      <c r="E142" s="207" t="s">
        <v>1489</v>
      </c>
      <c r="F142" s="208" t="s">
        <v>1490</v>
      </c>
      <c r="G142" s="209" t="s">
        <v>925</v>
      </c>
      <c r="H142" s="210">
        <v>1</v>
      </c>
      <c r="I142" s="211"/>
      <c r="J142" s="212">
        <f>ROUND(I142*H142,2)</f>
        <v>0</v>
      </c>
      <c r="K142" s="213"/>
      <c r="L142" s="45"/>
      <c r="M142" s="214" t="s">
        <v>19</v>
      </c>
      <c r="N142" s="215" t="s">
        <v>46</v>
      </c>
      <c r="O142" s="85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539</v>
      </c>
      <c r="AT142" s="218" t="s">
        <v>133</v>
      </c>
      <c r="AU142" s="218" t="s">
        <v>85</v>
      </c>
      <c r="AY142" s="18" t="s">
        <v>131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83</v>
      </c>
      <c r="BK142" s="219">
        <f>ROUND(I142*H142,2)</f>
        <v>0</v>
      </c>
      <c r="BL142" s="18" t="s">
        <v>539</v>
      </c>
      <c r="BM142" s="218" t="s">
        <v>1491</v>
      </c>
    </row>
    <row r="143" s="2" customFormat="1" ht="24.15" customHeight="1">
      <c r="A143" s="39"/>
      <c r="B143" s="40"/>
      <c r="C143" s="206" t="s">
        <v>298</v>
      </c>
      <c r="D143" s="206" t="s">
        <v>133</v>
      </c>
      <c r="E143" s="207" t="s">
        <v>1492</v>
      </c>
      <c r="F143" s="208" t="s">
        <v>1493</v>
      </c>
      <c r="G143" s="209" t="s">
        <v>925</v>
      </c>
      <c r="H143" s="210">
        <v>1</v>
      </c>
      <c r="I143" s="211"/>
      <c r="J143" s="212">
        <f>ROUND(I143*H143,2)</f>
        <v>0</v>
      </c>
      <c r="K143" s="213"/>
      <c r="L143" s="45"/>
      <c r="M143" s="214" t="s">
        <v>19</v>
      </c>
      <c r="N143" s="215" t="s">
        <v>46</v>
      </c>
      <c r="O143" s="85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8" t="s">
        <v>539</v>
      </c>
      <c r="AT143" s="218" t="s">
        <v>133</v>
      </c>
      <c r="AU143" s="218" t="s">
        <v>85</v>
      </c>
      <c r="AY143" s="18" t="s">
        <v>131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8" t="s">
        <v>83</v>
      </c>
      <c r="BK143" s="219">
        <f>ROUND(I143*H143,2)</f>
        <v>0</v>
      </c>
      <c r="BL143" s="18" t="s">
        <v>539</v>
      </c>
      <c r="BM143" s="218" t="s">
        <v>1494</v>
      </c>
    </row>
    <row r="144" s="2" customFormat="1" ht="37.8" customHeight="1">
      <c r="A144" s="39"/>
      <c r="B144" s="40"/>
      <c r="C144" s="206" t="s">
        <v>303</v>
      </c>
      <c r="D144" s="206" t="s">
        <v>133</v>
      </c>
      <c r="E144" s="207" t="s">
        <v>1495</v>
      </c>
      <c r="F144" s="208" t="s">
        <v>1496</v>
      </c>
      <c r="G144" s="209" t="s">
        <v>925</v>
      </c>
      <c r="H144" s="210">
        <v>1</v>
      </c>
      <c r="I144" s="211"/>
      <c r="J144" s="212">
        <f>ROUND(I144*H144,2)</f>
        <v>0</v>
      </c>
      <c r="K144" s="213"/>
      <c r="L144" s="45"/>
      <c r="M144" s="214" t="s">
        <v>19</v>
      </c>
      <c r="N144" s="215" t="s">
        <v>46</v>
      </c>
      <c r="O144" s="85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539</v>
      </c>
      <c r="AT144" s="218" t="s">
        <v>133</v>
      </c>
      <c r="AU144" s="218" t="s">
        <v>85</v>
      </c>
      <c r="AY144" s="18" t="s">
        <v>131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83</v>
      </c>
      <c r="BK144" s="219">
        <f>ROUND(I144*H144,2)</f>
        <v>0</v>
      </c>
      <c r="BL144" s="18" t="s">
        <v>539</v>
      </c>
      <c r="BM144" s="218" t="s">
        <v>1497</v>
      </c>
    </row>
    <row r="145" s="2" customFormat="1" ht="16.5" customHeight="1">
      <c r="A145" s="39"/>
      <c r="B145" s="40"/>
      <c r="C145" s="206" t="s">
        <v>307</v>
      </c>
      <c r="D145" s="206" t="s">
        <v>133</v>
      </c>
      <c r="E145" s="207" t="s">
        <v>1498</v>
      </c>
      <c r="F145" s="208" t="s">
        <v>1499</v>
      </c>
      <c r="G145" s="209" t="s">
        <v>925</v>
      </c>
      <c r="H145" s="210">
        <v>1</v>
      </c>
      <c r="I145" s="211"/>
      <c r="J145" s="212">
        <f>ROUND(I145*H145,2)</f>
        <v>0</v>
      </c>
      <c r="K145" s="213"/>
      <c r="L145" s="45"/>
      <c r="M145" s="214" t="s">
        <v>19</v>
      </c>
      <c r="N145" s="215" t="s">
        <v>46</v>
      </c>
      <c r="O145" s="85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8" t="s">
        <v>539</v>
      </c>
      <c r="AT145" s="218" t="s">
        <v>133</v>
      </c>
      <c r="AU145" s="218" t="s">
        <v>85</v>
      </c>
      <c r="AY145" s="18" t="s">
        <v>131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8" t="s">
        <v>83</v>
      </c>
      <c r="BK145" s="219">
        <f>ROUND(I145*H145,2)</f>
        <v>0</v>
      </c>
      <c r="BL145" s="18" t="s">
        <v>539</v>
      </c>
      <c r="BM145" s="218" t="s">
        <v>1500</v>
      </c>
    </row>
    <row r="146" s="2" customFormat="1" ht="16.5" customHeight="1">
      <c r="A146" s="39"/>
      <c r="B146" s="40"/>
      <c r="C146" s="206" t="s">
        <v>313</v>
      </c>
      <c r="D146" s="206" t="s">
        <v>133</v>
      </c>
      <c r="E146" s="207" t="s">
        <v>1501</v>
      </c>
      <c r="F146" s="208" t="s">
        <v>1502</v>
      </c>
      <c r="G146" s="209" t="s">
        <v>925</v>
      </c>
      <c r="H146" s="210">
        <v>1</v>
      </c>
      <c r="I146" s="211"/>
      <c r="J146" s="212">
        <f>ROUND(I146*H146,2)</f>
        <v>0</v>
      </c>
      <c r="K146" s="213"/>
      <c r="L146" s="45"/>
      <c r="M146" s="214" t="s">
        <v>19</v>
      </c>
      <c r="N146" s="215" t="s">
        <v>46</v>
      </c>
      <c r="O146" s="85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8" t="s">
        <v>539</v>
      </c>
      <c r="AT146" s="218" t="s">
        <v>133</v>
      </c>
      <c r="AU146" s="218" t="s">
        <v>85</v>
      </c>
      <c r="AY146" s="18" t="s">
        <v>131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8" t="s">
        <v>83</v>
      </c>
      <c r="BK146" s="219">
        <f>ROUND(I146*H146,2)</f>
        <v>0</v>
      </c>
      <c r="BL146" s="18" t="s">
        <v>539</v>
      </c>
      <c r="BM146" s="218" t="s">
        <v>1503</v>
      </c>
    </row>
    <row r="147" s="2" customFormat="1">
      <c r="A147" s="39"/>
      <c r="B147" s="40"/>
      <c r="C147" s="41"/>
      <c r="D147" s="227" t="s">
        <v>336</v>
      </c>
      <c r="E147" s="41"/>
      <c r="F147" s="269" t="s">
        <v>1504</v>
      </c>
      <c r="G147" s="41"/>
      <c r="H147" s="41"/>
      <c r="I147" s="222"/>
      <c r="J147" s="41"/>
      <c r="K147" s="41"/>
      <c r="L147" s="45"/>
      <c r="M147" s="223"/>
      <c r="N147" s="22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336</v>
      </c>
      <c r="AU147" s="18" t="s">
        <v>85</v>
      </c>
    </row>
    <row r="148" s="2" customFormat="1" ht="44.25" customHeight="1">
      <c r="A148" s="39"/>
      <c r="B148" s="40"/>
      <c r="C148" s="206" t="s">
        <v>318</v>
      </c>
      <c r="D148" s="206" t="s">
        <v>133</v>
      </c>
      <c r="E148" s="207" t="s">
        <v>1505</v>
      </c>
      <c r="F148" s="208" t="s">
        <v>1506</v>
      </c>
      <c r="G148" s="209" t="s">
        <v>136</v>
      </c>
      <c r="H148" s="210">
        <v>1250</v>
      </c>
      <c r="I148" s="211"/>
      <c r="J148" s="212">
        <f>ROUND(I148*H148,2)</f>
        <v>0</v>
      </c>
      <c r="K148" s="213"/>
      <c r="L148" s="45"/>
      <c r="M148" s="214" t="s">
        <v>19</v>
      </c>
      <c r="N148" s="215" t="s">
        <v>46</v>
      </c>
      <c r="O148" s="85"/>
      <c r="P148" s="216">
        <f>O148*H148</f>
        <v>0</v>
      </c>
      <c r="Q148" s="216">
        <v>0.00064000000000000005</v>
      </c>
      <c r="R148" s="216">
        <f>Q148*H148</f>
        <v>0.80000000000000004</v>
      </c>
      <c r="S148" s="216">
        <v>0</v>
      </c>
      <c r="T148" s="21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8" t="s">
        <v>137</v>
      </c>
      <c r="AT148" s="218" t="s">
        <v>133</v>
      </c>
      <c r="AU148" s="218" t="s">
        <v>85</v>
      </c>
      <c r="AY148" s="18" t="s">
        <v>131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8" t="s">
        <v>83</v>
      </c>
      <c r="BK148" s="219">
        <f>ROUND(I148*H148,2)</f>
        <v>0</v>
      </c>
      <c r="BL148" s="18" t="s">
        <v>137</v>
      </c>
      <c r="BM148" s="218" t="s">
        <v>1507</v>
      </c>
    </row>
    <row r="149" s="2" customFormat="1">
      <c r="A149" s="39"/>
      <c r="B149" s="40"/>
      <c r="C149" s="41"/>
      <c r="D149" s="227" t="s">
        <v>336</v>
      </c>
      <c r="E149" s="41"/>
      <c r="F149" s="269" t="s">
        <v>1508</v>
      </c>
      <c r="G149" s="41"/>
      <c r="H149" s="41"/>
      <c r="I149" s="222"/>
      <c r="J149" s="41"/>
      <c r="K149" s="41"/>
      <c r="L149" s="45"/>
      <c r="M149" s="285"/>
      <c r="N149" s="286"/>
      <c r="O149" s="287"/>
      <c r="P149" s="287"/>
      <c r="Q149" s="287"/>
      <c r="R149" s="287"/>
      <c r="S149" s="287"/>
      <c r="T149" s="288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336</v>
      </c>
      <c r="AU149" s="18" t="s">
        <v>85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u0o2DwbR8QFM7ei7wbvDP9dzE7uXP4o/oJzOrz47bGTDGtXPcAyWyMaKllwT42SYpw4k6/Qmd2rvbkDZTc93CQ==" hashValue="g6S+atS/bkD5YCzXI4IpN/I07GCDGJDbPtyEtaBsPGknupLGN/56DAY6gVD/3KZoNpZGrn2vxcp7rtlLtDAIIA==" algorithmName="SHA-512" password="C68C"/>
  <autoFilter ref="C87:K14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DESKTOP-GN17150\Ivana</dc:creator>
  <cp:lastModifiedBy>DESKTOP-GN17150\Ivana</cp:lastModifiedBy>
  <dcterms:created xsi:type="dcterms:W3CDTF">2024-02-14T09:58:20Z</dcterms:created>
  <dcterms:modified xsi:type="dcterms:W3CDTF">2024-02-14T09:58:29Z</dcterms:modified>
</cp:coreProperties>
</file>